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Матеріали 2019 рік\Місячні звіти 2019 р\січень  2019 рік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Лист1!$A$13:$Q$175</definedName>
    <definedName name="_xlnm.Print_Area" localSheetId="0">Лист1!$A$1:$Q$137</definedName>
  </definedNames>
  <calcPr calcId="152511"/>
</workbook>
</file>

<file path=xl/calcChain.xml><?xml version="1.0" encoding="utf-8"?>
<calcChain xmlns="http://schemas.openxmlformats.org/spreadsheetml/2006/main">
  <c r="I119" i="1" l="1"/>
  <c r="J119" i="1"/>
  <c r="K119" i="1"/>
  <c r="L119" i="1"/>
  <c r="M119" i="1"/>
  <c r="H119" i="1"/>
  <c r="H126" i="1"/>
  <c r="I102" i="1"/>
  <c r="J102" i="1"/>
  <c r="K102" i="1"/>
  <c r="K118" i="1" s="1"/>
  <c r="L118" i="1"/>
  <c r="M102" i="1"/>
  <c r="I103" i="1"/>
  <c r="J103" i="1"/>
  <c r="K103" i="1"/>
  <c r="L103" i="1"/>
  <c r="I106" i="1"/>
  <c r="J106" i="1"/>
  <c r="K106" i="1"/>
  <c r="M106" i="1"/>
  <c r="I108" i="1"/>
  <c r="I118" i="1" s="1"/>
  <c r="J108" i="1"/>
  <c r="K108" i="1"/>
  <c r="L108" i="1"/>
  <c r="M118" i="1"/>
  <c r="I109" i="1"/>
  <c r="J109" i="1"/>
  <c r="K109" i="1"/>
  <c r="L109" i="1"/>
  <c r="I115" i="1"/>
  <c r="J115" i="1"/>
  <c r="K115" i="1"/>
  <c r="M115" i="1"/>
  <c r="J118" i="1"/>
  <c r="H118" i="1"/>
  <c r="H115" i="1"/>
  <c r="H109" i="1"/>
  <c r="H108" i="1"/>
  <c r="H106" i="1"/>
  <c r="H103" i="1"/>
  <c r="H102" i="1"/>
  <c r="I67" i="1" l="1"/>
  <c r="J67" i="1"/>
  <c r="K67" i="1"/>
  <c r="L67" i="1"/>
  <c r="I68" i="1"/>
  <c r="J68" i="1"/>
  <c r="K68" i="1"/>
  <c r="L68" i="1"/>
  <c r="I70" i="1"/>
  <c r="J70" i="1"/>
  <c r="K70" i="1"/>
  <c r="L70" i="1"/>
  <c r="I71" i="1"/>
  <c r="J71" i="1"/>
  <c r="K71" i="1"/>
  <c r="L71" i="1"/>
  <c r="I72" i="1"/>
  <c r="J72" i="1"/>
  <c r="K72" i="1"/>
  <c r="L72" i="1"/>
  <c r="H71" i="1"/>
  <c r="H70" i="1"/>
  <c r="H68" i="1"/>
  <c r="H67" i="1"/>
  <c r="I81" i="1"/>
  <c r="J81" i="1"/>
  <c r="K81" i="1"/>
  <c r="I82" i="1"/>
  <c r="J82" i="1"/>
  <c r="K82" i="1"/>
  <c r="I83" i="1"/>
  <c r="J83" i="1"/>
  <c r="K83" i="1"/>
  <c r="H83" i="1"/>
  <c r="H82" i="1"/>
  <c r="H81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I73" i="1" s="1"/>
  <c r="J29" i="1"/>
  <c r="J73" i="1" s="1"/>
  <c r="K29" i="1"/>
  <c r="K73" i="1" s="1"/>
  <c r="H28" i="1"/>
  <c r="H27" i="1"/>
  <c r="H26" i="1"/>
  <c r="H84" i="1" l="1"/>
  <c r="H72" i="1"/>
  <c r="J84" i="1"/>
  <c r="I84" i="1"/>
  <c r="K84" i="1"/>
  <c r="L29" i="1"/>
  <c r="L73" i="1" s="1"/>
  <c r="H29" i="1"/>
  <c r="H73" i="1" s="1"/>
  <c r="K124" i="1"/>
  <c r="K125" i="1" s="1"/>
  <c r="K126" i="1" l="1"/>
  <c r="H124" i="1"/>
  <c r="H125" i="1" s="1"/>
  <c r="I124" i="1"/>
  <c r="I125" i="1" s="1"/>
  <c r="J124" i="1"/>
  <c r="J125" i="1" s="1"/>
  <c r="M124" i="1"/>
  <c r="M125" i="1" s="1"/>
  <c r="M126" i="1" s="1"/>
  <c r="I126" i="1" l="1"/>
  <c r="J126" i="1"/>
  <c r="L126" i="1"/>
</calcChain>
</file>

<file path=xl/sharedStrings.xml><?xml version="1.0" encoding="utf-8"?>
<sst xmlns="http://schemas.openxmlformats.org/spreadsheetml/2006/main" count="506" uniqueCount="210">
  <si>
    <t>(найменування)</t>
  </si>
  <si>
    <t>(місцезнаходження)</t>
  </si>
  <si>
    <t xml:space="preserve">Місцезнаходження </t>
  </si>
  <si>
    <t>(лісових ділянок, земель лісогосподарського призначення)</t>
  </si>
  <si>
    <t xml:space="preserve">Рік базового лісовпорядкування </t>
  </si>
  <si>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</si>
  <si>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</si>
  <si>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</si>
  <si>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</si>
  <si>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</si>
  <si>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</si>
  <si>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</si>
  <si>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</si>
  <si>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</si>
  <si>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площа, га</t>
  </si>
  <si>
    <t>загальний</t>
  </si>
  <si>
    <t>ліквідний</t>
  </si>
  <si>
    <t>матеріали лісовпорядкування</t>
  </si>
  <si>
    <t>обстеження лісокористувача</t>
  </si>
  <si>
    <t>Всього: 1ЗПР</t>
  </si>
  <si>
    <t>Всього: ОЗПР</t>
  </si>
  <si>
    <t>Всього: Суцільна</t>
  </si>
  <si>
    <t>Разом</t>
  </si>
  <si>
    <t>ОСВ</t>
  </si>
  <si>
    <t xml:space="preserve">Осв. дороги </t>
  </si>
  <si>
    <t xml:space="preserve">ОЛВЗ </t>
  </si>
  <si>
    <t>ПРЖ</t>
  </si>
  <si>
    <t>ПРХ</t>
  </si>
  <si>
    <t>ПРЧ</t>
  </si>
  <si>
    <t>Р. Кв. Пр.</t>
  </si>
  <si>
    <t>Розч. пл. ВС</t>
  </si>
  <si>
    <t>Р. трель вол.</t>
  </si>
  <si>
    <t>Р.Р. суц.</t>
  </si>
  <si>
    <t>ССР</t>
  </si>
  <si>
    <t xml:space="preserve">Розч. ЛЕП </t>
  </si>
  <si>
    <t>Очищ. захаращ.</t>
  </si>
  <si>
    <t>Додаток 2 для ДЛГ</t>
  </si>
  <si>
    <t>Відповідальний дирекція  ДЛГ</t>
  </si>
  <si>
    <t>форма №</t>
  </si>
  <si>
    <t>Серія та № лісорубного квитка</t>
  </si>
  <si>
    <t>Дата видачі</t>
  </si>
  <si>
    <t>Всього лісгоспу</t>
  </si>
  <si>
    <t>Місце знаходження (територыя с/р)</t>
  </si>
  <si>
    <t>Розробник лісосіки( лісгосп чи підприємець, підприємство)</t>
  </si>
  <si>
    <t>ПРИМІТКА:    На виконання рішення сесії Івано-франківської обласної ради зобовязуємо виставляти на сайті підприємства та подавати ОУЛМГ до 1 числа кожного місяця починаючи з 1 грудня 2016року, інформацію про виписані лісорубні квитки та місцє знаходження лісосіки та підприємство ( підприємця) що її розробляє</t>
  </si>
  <si>
    <t>м. Болехів</t>
  </si>
  <si>
    <t>Долинського району в Івано-Франківській області</t>
  </si>
  <si>
    <r>
      <t xml:space="preserve">Лісокористувач </t>
    </r>
    <r>
      <rPr>
        <u/>
        <sz val="11"/>
        <color indexed="8"/>
        <rFont val="Times New Roman"/>
        <family val="1"/>
        <charset val="204"/>
      </rPr>
      <t>ДП "Болехівський лісгосп"</t>
    </r>
  </si>
  <si>
    <t>Разом :</t>
  </si>
  <si>
    <t>Всього: Добровільно-вибіркова</t>
  </si>
  <si>
    <t>2. Рубки головного користування</t>
  </si>
  <si>
    <t>Разом:</t>
  </si>
  <si>
    <t>Разом (1+2) рубок головного користування</t>
  </si>
  <si>
    <t>4. Рубки формування і оздоровлення лісів</t>
  </si>
  <si>
    <t>Разом (3+4) Рубок формування і оздоровлення лісів</t>
  </si>
  <si>
    <t>Всього: 2ЗПР</t>
  </si>
  <si>
    <t>ЛВР-вибіркова</t>
  </si>
  <si>
    <t>ЛВР-суцільна</t>
  </si>
  <si>
    <t>5. Інші рубки, не повязані з веденням лісового господарства</t>
  </si>
  <si>
    <t>Роз. траси авт.</t>
  </si>
  <si>
    <t>ділова</t>
  </si>
  <si>
    <t>Витвицьке</t>
  </si>
  <si>
    <t>Рахинське</t>
  </si>
  <si>
    <t>ОЗПР</t>
  </si>
  <si>
    <t>Бк</t>
  </si>
  <si>
    <t>Козаківське</t>
  </si>
  <si>
    <t>ВСР</t>
  </si>
  <si>
    <t>9.1</t>
  </si>
  <si>
    <t>14.2</t>
  </si>
  <si>
    <t>Сукільське</t>
  </si>
  <si>
    <t>11.2</t>
  </si>
  <si>
    <t>2.2</t>
  </si>
  <si>
    <t>1ЗПР</t>
  </si>
  <si>
    <t>Церківнянське</t>
  </si>
  <si>
    <t>21.2</t>
  </si>
  <si>
    <t>29</t>
  </si>
  <si>
    <t>20.2</t>
  </si>
  <si>
    <t>8.7</t>
  </si>
  <si>
    <t>Т.в.о директора ДП "Болехівське лісове господарство" _______________І.І.Лазорко</t>
  </si>
  <si>
    <t>30.1</t>
  </si>
  <si>
    <t>1. Відстрочка на заготівлю деревини від рубок головного користування на 2019 рік</t>
  </si>
  <si>
    <t>3. Відстрочка на заготівлю деревини від рубок формування і оздоровлення лісів на 2019 рік</t>
  </si>
  <si>
    <t>ІФ ЛРК № 000089 № 192</t>
  </si>
  <si>
    <t>ІФ ЛРК № 002869 № 112</t>
  </si>
  <si>
    <t>ІФ ЛРК № 002889 № 134</t>
  </si>
  <si>
    <t>ІФ ЛРК № 002931 № 172</t>
  </si>
  <si>
    <t xml:space="preserve">ІФ ЛРК № 002948 № 186 </t>
  </si>
  <si>
    <t>ІФ ЛРК № 002868 № 114</t>
  </si>
  <si>
    <t>ІФ ЛРК № 000083 № 196</t>
  </si>
  <si>
    <t>ІФ ЛРК № 000086 № 191</t>
  </si>
  <si>
    <t>См</t>
  </si>
  <si>
    <t>ІФ ЛРК № 002957 № 195</t>
  </si>
  <si>
    <t>Яц</t>
  </si>
  <si>
    <t>82</t>
  </si>
  <si>
    <t>10</t>
  </si>
  <si>
    <t>ІФ ЛРК № 002953 № 192</t>
  </si>
  <si>
    <t>6</t>
  </si>
  <si>
    <t>14</t>
  </si>
  <si>
    <t>ІФ ЛРК № 002949 № 188</t>
  </si>
  <si>
    <t>17</t>
  </si>
  <si>
    <t>12</t>
  </si>
  <si>
    <t>17.3</t>
  </si>
  <si>
    <t>16.2</t>
  </si>
  <si>
    <t>ІФ ЛРК № 002917 № 159</t>
  </si>
  <si>
    <t>4</t>
  </si>
  <si>
    <t>11.1</t>
  </si>
  <si>
    <t>ІФ ЛРК № 002955 № 193</t>
  </si>
  <si>
    <t>Всього: ПРХ</t>
  </si>
  <si>
    <t>ЛВР - вибіркова</t>
  </si>
  <si>
    <t>Всього: ЛВР - вибіркова</t>
  </si>
  <si>
    <t>Всього: ССР</t>
  </si>
  <si>
    <t>Болехівське</t>
  </si>
  <si>
    <t>33</t>
  </si>
  <si>
    <t>50</t>
  </si>
  <si>
    <t>43</t>
  </si>
  <si>
    <t>9.2</t>
  </si>
  <si>
    <t>ІФ ЛРК № 002966 № 201</t>
  </si>
  <si>
    <t>Суцільна</t>
  </si>
  <si>
    <t>Влх</t>
  </si>
  <si>
    <t>Дз</t>
  </si>
  <si>
    <t>8</t>
  </si>
  <si>
    <t>35</t>
  </si>
  <si>
    <t>21</t>
  </si>
  <si>
    <t>28</t>
  </si>
  <si>
    <t>16</t>
  </si>
  <si>
    <t>ІФ ЛРК № 002964 № 202</t>
  </si>
  <si>
    <t>18</t>
  </si>
  <si>
    <t>46</t>
  </si>
  <si>
    <t>4.5</t>
  </si>
  <si>
    <t>4.3</t>
  </si>
  <si>
    <t>7.1</t>
  </si>
  <si>
    <t>7.3</t>
  </si>
  <si>
    <t>7.2</t>
  </si>
  <si>
    <t>10.1</t>
  </si>
  <si>
    <t>10.3</t>
  </si>
  <si>
    <t>1.4</t>
  </si>
  <si>
    <t>ІФ ЛРК № 002965 № 203</t>
  </si>
  <si>
    <t>24</t>
  </si>
  <si>
    <t>4.2</t>
  </si>
  <si>
    <t>ІФ ЛРК № 002962 № 204</t>
  </si>
  <si>
    <t>9</t>
  </si>
  <si>
    <t>11</t>
  </si>
  <si>
    <t>70</t>
  </si>
  <si>
    <t>6.2</t>
  </si>
  <si>
    <t>ІФ ЛРК № 002968 № 205</t>
  </si>
  <si>
    <t>2</t>
  </si>
  <si>
    <t>ІФ ЛРК № 002967 № 206</t>
  </si>
  <si>
    <t>25</t>
  </si>
  <si>
    <t>45</t>
  </si>
  <si>
    <t>ІФ ЛРК № 002961 № 207</t>
  </si>
  <si>
    <t>Поляницьке</t>
  </si>
  <si>
    <t>30</t>
  </si>
  <si>
    <t>3.2</t>
  </si>
  <si>
    <t>21.1</t>
  </si>
  <si>
    <t>27</t>
  </si>
  <si>
    <t>13.2</t>
  </si>
  <si>
    <t>ІФ ЛРК № 002976 № 208</t>
  </si>
  <si>
    <t>2ЗПР</t>
  </si>
  <si>
    <t>97</t>
  </si>
  <si>
    <t>3.1</t>
  </si>
  <si>
    <t>ІФ ЛРК № 002972 № 209</t>
  </si>
  <si>
    <t>Гз</t>
  </si>
  <si>
    <t>99</t>
  </si>
  <si>
    <t>ІФ ЛРК № 002973 № 210</t>
  </si>
  <si>
    <t>3</t>
  </si>
  <si>
    <t>ІФ ЛРК № 002969 № 211</t>
  </si>
  <si>
    <t>48</t>
  </si>
  <si>
    <t>96</t>
  </si>
  <si>
    <t>2.1</t>
  </si>
  <si>
    <t>ІФ ЛРК № 002970 № 212</t>
  </si>
  <si>
    <t>55</t>
  </si>
  <si>
    <t>12.1</t>
  </si>
  <si>
    <t>ІФ ЛРК № 002971 № 213</t>
  </si>
  <si>
    <t>19.2</t>
  </si>
  <si>
    <t xml:space="preserve">ІФ ЛРК № 002974 № 214 </t>
  </si>
  <si>
    <t>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повязаних і не повязаних з веденням лісового господарства у 2019 році                          станом на 01.02.2019р.</t>
  </si>
  <si>
    <t>Витвицька с/р</t>
  </si>
  <si>
    <t>Рахинська с/р</t>
  </si>
  <si>
    <t>Надіївська с/р</t>
  </si>
  <si>
    <t>Станковецька с/р</t>
  </si>
  <si>
    <t>Козаківська с/р</t>
  </si>
  <si>
    <t>Слобідсько-Болехівська с/р</t>
  </si>
  <si>
    <t>Поляницька с/р</t>
  </si>
  <si>
    <t>Раківська с/р</t>
  </si>
  <si>
    <t>Тисівська с/р</t>
  </si>
  <si>
    <t>Тростянецька с/р</t>
  </si>
  <si>
    <t>Болехівська м/р</t>
  </si>
  <si>
    <t>31</t>
  </si>
  <si>
    <t xml:space="preserve">ІФ ЛРК № 002980 № 3 </t>
  </si>
  <si>
    <t>78</t>
  </si>
  <si>
    <t>ІФ ЛРК № 002979 № 4</t>
  </si>
  <si>
    <t>37</t>
  </si>
  <si>
    <t>ІФ ЛРК № 002981 № 5</t>
  </si>
  <si>
    <t>Осв. дороги</t>
  </si>
  <si>
    <t>2;3</t>
  </si>
  <si>
    <t>ІФ ЛРК № 002982 № 6</t>
  </si>
  <si>
    <t>1</t>
  </si>
  <si>
    <t>ІФ ЛРК № 002987 № 7</t>
  </si>
  <si>
    <t>ІФ ЛРК № 002983 № 8</t>
  </si>
  <si>
    <t>41</t>
  </si>
  <si>
    <t>5</t>
  </si>
  <si>
    <t>ІФ ЛРК № 002984 № 9</t>
  </si>
  <si>
    <t>ІФ ЛРК № 002985 № 10</t>
  </si>
  <si>
    <t>Белеївська с/р</t>
  </si>
  <si>
    <t>ІФ ЛРК № 002986 № 11</t>
  </si>
  <si>
    <t>Витвицька</t>
  </si>
  <si>
    <t>39</t>
  </si>
  <si>
    <t>ІФ ЛРК № 002988 № 12</t>
  </si>
  <si>
    <t>Сз</t>
  </si>
  <si>
    <t>ІФ ЛРК № 002989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</si>
</sst>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4">
    <xf numFmtId="0" fontId="0" fillId="0" borderId="0" xfId="0"/>
    <xf numFmtId="0" fontId="1" fillId="0" borderId="0" xfId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0" xfId="0" applyFont="1"/>
    <xf numFmtId="0" fontId="5" fillId="0" borderId="1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1" fillId="0" borderId="0" xfId="0" applyFont="1"/>
    <xf numFmtId="0" fontId="3" fillId="0" borderId="30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15" xfId="1" applyFont="1" applyBorder="1" applyAlignment="1">
      <alignment horizontal="center"/>
    </xf>
    <xf numFmtId="14" fontId="7" fillId="0" borderId="15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164" fontId="13" fillId="3" borderId="5" xfId="1" applyNumberFormat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64" fontId="13" fillId="3" borderId="3" xfId="1" applyNumberFormat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64" fontId="13" fillId="3" borderId="8" xfId="1" applyNumberFormat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14" fontId="7" fillId="0" borderId="36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164" fontId="13" fillId="3" borderId="25" xfId="1" applyNumberFormat="1" applyFont="1" applyFill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12" xfId="0" applyFont="1" applyBorder="1"/>
    <xf numFmtId="0" fontId="3" fillId="0" borderId="9" xfId="1" applyFont="1" applyBorder="1" applyAlignment="1">
      <alignment horizontal="center"/>
    </xf>
    <xf numFmtId="0" fontId="7" fillId="0" borderId="12" xfId="0" applyFont="1" applyBorder="1"/>
    <xf numFmtId="0" fontId="3" fillId="0" borderId="14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3" fillId="0" borderId="0" xfId="0" applyFont="1"/>
    <xf numFmtId="0" fontId="8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4" fontId="13" fillId="3" borderId="39" xfId="1" applyNumberFormat="1" applyFont="1" applyFill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164" fontId="7" fillId="3" borderId="2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29" xfId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3" fillId="0" borderId="28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7" fillId="3" borderId="41" xfId="1" applyNumberFormat="1" applyFont="1" applyFill="1" applyBorder="1" applyAlignment="1">
      <alignment horizontal="center"/>
    </xf>
    <xf numFmtId="49" fontId="7" fillId="3" borderId="5" xfId="1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49" fontId="7" fillId="3" borderId="8" xfId="1" applyNumberFormat="1" applyFont="1" applyFill="1" applyBorder="1" applyAlignment="1">
      <alignment horizontal="center"/>
    </xf>
    <xf numFmtId="49" fontId="7" fillId="3" borderId="3" xfId="1" applyNumberFormat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1" fontId="13" fillId="3" borderId="5" xfId="1" applyNumberFormat="1" applyFont="1" applyFill="1" applyBorder="1" applyAlignment="1">
      <alignment horizontal="center"/>
    </xf>
    <xf numFmtId="1" fontId="13" fillId="3" borderId="3" xfId="1" applyNumberFormat="1" applyFont="1" applyFill="1" applyBorder="1" applyAlignment="1">
      <alignment horizontal="center"/>
    </xf>
    <xf numFmtId="1" fontId="13" fillId="3" borderId="39" xfId="1" applyNumberFormat="1" applyFont="1" applyFill="1" applyBorder="1" applyAlignment="1">
      <alignment horizontal="center"/>
    </xf>
    <xf numFmtId="1" fontId="7" fillId="3" borderId="9" xfId="1" applyNumberFormat="1" applyFont="1" applyFill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1" fontId="13" fillId="3" borderId="8" xfId="1" applyNumberFormat="1" applyFont="1" applyFill="1" applyBorder="1" applyAlignment="1">
      <alignment horizontal="center"/>
    </xf>
    <xf numFmtId="1" fontId="7" fillId="3" borderId="5" xfId="1" applyNumberFormat="1" applyFont="1" applyFill="1" applyBorder="1" applyAlignment="1">
      <alignment horizontal="center"/>
    </xf>
    <xf numFmtId="1" fontId="13" fillId="2" borderId="3" xfId="1" applyNumberFormat="1" applyFont="1" applyFill="1" applyBorder="1" applyAlignment="1">
      <alignment horizontal="center"/>
    </xf>
    <xf numFmtId="1" fontId="13" fillId="3" borderId="25" xfId="1" applyNumberFormat="1" applyFont="1" applyFill="1" applyBorder="1" applyAlignment="1">
      <alignment horizontal="center"/>
    </xf>
    <xf numFmtId="1" fontId="7" fillId="3" borderId="0" xfId="1" applyNumberFormat="1" applyFon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11" fillId="3" borderId="0" xfId="1" applyNumberFormat="1" applyFont="1" applyFill="1" applyAlignment="1">
      <alignment horizontal="center"/>
    </xf>
    <xf numFmtId="49" fontId="11" fillId="0" borderId="0" xfId="1" applyNumberFormat="1" applyFont="1" applyAlignment="1">
      <alignment horizontal="center"/>
    </xf>
    <xf numFmtId="49" fontId="17" fillId="3" borderId="0" xfId="1" applyNumberFormat="1" applyFont="1" applyFill="1" applyAlignment="1">
      <alignment horizontal="center"/>
    </xf>
    <xf numFmtId="49" fontId="17" fillId="0" borderId="0" xfId="1" applyNumberFormat="1" applyFont="1" applyAlignment="1">
      <alignment horizontal="center"/>
    </xf>
    <xf numFmtId="49" fontId="20" fillId="3" borderId="0" xfId="1" applyNumberFormat="1" applyFont="1" applyFill="1" applyAlignment="1">
      <alignment horizontal="center"/>
    </xf>
    <xf numFmtId="49" fontId="20" fillId="0" borderId="0" xfId="1" applyNumberFormat="1" applyFont="1" applyAlignment="1">
      <alignment horizontal="center"/>
    </xf>
    <xf numFmtId="14" fontId="7" fillId="0" borderId="9" xfId="1" applyNumberFormat="1" applyFont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14" fontId="13" fillId="0" borderId="9" xfId="1" applyNumberFormat="1" applyFont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49" fontId="13" fillId="0" borderId="38" xfId="1" applyNumberFormat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49" fontId="7" fillId="2" borderId="5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7" fillId="3" borderId="9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164" fontId="7" fillId="3" borderId="9" xfId="1" applyNumberFormat="1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49" fontId="7" fillId="2" borderId="27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49" fontId="13" fillId="2" borderId="27" xfId="1" applyNumberFormat="1" applyFont="1" applyFill="1" applyBorder="1" applyAlignment="1">
      <alignment horizontal="center"/>
    </xf>
    <xf numFmtId="49" fontId="13" fillId="3" borderId="1" xfId="1" applyNumberFormat="1" applyFont="1" applyFill="1" applyBorder="1" applyAlignment="1">
      <alignment horizontal="center"/>
    </xf>
    <xf numFmtId="49" fontId="13" fillId="2" borderId="38" xfId="1" applyNumberFormat="1" applyFont="1" applyFill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49" fontId="7" fillId="0" borderId="8" xfId="1" applyNumberFormat="1" applyFont="1" applyBorder="1" applyAlignment="1">
      <alignment horizontal="center"/>
    </xf>
    <xf numFmtId="49" fontId="7" fillId="2" borderId="41" xfId="1" applyNumberFormat="1" applyFon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49" fontId="7" fillId="2" borderId="8" xfId="1" applyNumberFormat="1" applyFont="1" applyFill="1" applyBorder="1" applyAlignment="1">
      <alignment horizontal="center"/>
    </xf>
    <xf numFmtId="49" fontId="7" fillId="3" borderId="25" xfId="1" applyNumberFormat="1" applyFont="1" applyFill="1" applyBorder="1" applyAlignment="1">
      <alignment horizontal="center"/>
    </xf>
    <xf numFmtId="49" fontId="7" fillId="2" borderId="25" xfId="1" applyNumberFormat="1" applyFont="1" applyFill="1" applyBorder="1" applyAlignment="1">
      <alignment horizontal="center"/>
    </xf>
    <xf numFmtId="49" fontId="7" fillId="3" borderId="0" xfId="1" applyNumberFormat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164" fontId="7" fillId="3" borderId="0" xfId="1" applyNumberFormat="1" applyFont="1" applyFill="1" applyAlignment="1">
      <alignment horizontal="center"/>
    </xf>
    <xf numFmtId="49" fontId="12" fillId="3" borderId="0" xfId="1" applyNumberFormat="1" applyFont="1" applyFill="1" applyAlignment="1">
      <alignment horizontal="center"/>
    </xf>
    <xf numFmtId="49" fontId="12" fillId="0" borderId="0" xfId="1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164" fontId="17" fillId="3" borderId="0" xfId="1" applyNumberFormat="1" applyFont="1" applyFill="1" applyAlignment="1">
      <alignment horizontal="center"/>
    </xf>
    <xf numFmtId="164" fontId="20" fillId="3" borderId="0" xfId="1" applyNumberFormat="1" applyFont="1" applyFill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13" fillId="0" borderId="9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2" fillId="3" borderId="0" xfId="1" applyNumberFormat="1" applyFont="1" applyFill="1" applyAlignment="1">
      <alignment horizontal="center"/>
    </xf>
    <xf numFmtId="49" fontId="7" fillId="0" borderId="31" xfId="1" applyNumberFormat="1" applyFont="1" applyBorder="1" applyAlignment="1">
      <alignment horizontal="center"/>
    </xf>
    <xf numFmtId="164" fontId="7" fillId="3" borderId="28" xfId="1" applyNumberFormat="1" applyFont="1" applyFill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49" fontId="7" fillId="0" borderId="2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49" fontId="7" fillId="0" borderId="43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1" fontId="7" fillId="3" borderId="32" xfId="1" applyNumberFormat="1" applyFont="1" applyFill="1" applyBorder="1" applyAlignment="1">
      <alignment horizontal="center"/>
    </xf>
    <xf numFmtId="1" fontId="13" fillId="3" borderId="1" xfId="1" applyNumberFormat="1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49" fontId="7" fillId="3" borderId="15" xfId="1" applyNumberFormat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49" fontId="7" fillId="0" borderId="32" xfId="1" applyNumberFormat="1" applyFont="1" applyBorder="1" applyAlignment="1">
      <alignment horizontal="center"/>
    </xf>
    <xf numFmtId="164" fontId="7" fillId="0" borderId="32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15" fillId="0" borderId="37" xfId="1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/>
    </xf>
    <xf numFmtId="1" fontId="7" fillId="3" borderId="15" xfId="1" applyNumberFormat="1" applyFont="1" applyFill="1" applyBorder="1" applyAlignment="1">
      <alignment horizontal="center"/>
    </xf>
    <xf numFmtId="1" fontId="12" fillId="0" borderId="0" xfId="1" applyNumberFormat="1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0" borderId="41" xfId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0" fontId="7" fillId="0" borderId="0" xfId="0" applyFont="1" applyBorder="1"/>
    <xf numFmtId="0" fontId="13" fillId="0" borderId="0" xfId="0" applyFont="1" applyBorder="1"/>
    <xf numFmtId="0" fontId="13" fillId="0" borderId="2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49" fontId="13" fillId="0" borderId="41" xfId="1" applyNumberFormat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41" xfId="1" applyFont="1" applyBorder="1" applyAlignment="1">
      <alignment horizontal="center"/>
    </xf>
    <xf numFmtId="14" fontId="13" fillId="0" borderId="5" xfId="1" applyNumberFormat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14" fontId="13" fillId="0" borderId="3" xfId="1" applyNumberFormat="1" applyFont="1" applyBorder="1" applyAlignment="1">
      <alignment horizontal="center"/>
    </xf>
    <xf numFmtId="0" fontId="13" fillId="0" borderId="35" xfId="1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3" fillId="0" borderId="3" xfId="1" applyNumberFormat="1" applyFont="1" applyBorder="1" applyAlignment="1">
      <alignment horizontal="center"/>
    </xf>
    <xf numFmtId="1" fontId="13" fillId="0" borderId="9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49" fontId="7" fillId="2" borderId="29" xfId="1" applyNumberFormat="1" applyFont="1" applyFill="1" applyBorder="1" applyAlignment="1">
      <alignment horizontal="center"/>
    </xf>
    <xf numFmtId="0" fontId="7" fillId="2" borderId="39" xfId="1" applyFont="1" applyFill="1" applyBorder="1" applyAlignment="1">
      <alignment horizontal="left"/>
    </xf>
    <xf numFmtId="0" fontId="8" fillId="0" borderId="3" xfId="1" applyFont="1" applyBorder="1" applyAlignment="1">
      <alignment horizontal="center"/>
    </xf>
    <xf numFmtId="164" fontId="13" fillId="3" borderId="27" xfId="1" applyNumberFormat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164" fontId="7" fillId="0" borderId="29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2" borderId="21" xfId="1" applyFont="1" applyFill="1" applyBorder="1" applyAlignment="1">
      <alignment horizontal="left"/>
    </xf>
    <xf numFmtId="0" fontId="8" fillId="2" borderId="27" xfId="1" applyFont="1" applyFill="1" applyBorder="1" applyAlignment="1">
      <alignment horizontal="left"/>
    </xf>
    <xf numFmtId="0" fontId="8" fillId="2" borderId="29" xfId="1" applyFont="1" applyFill="1" applyBorder="1" applyAlignment="1">
      <alignment horizontal="left"/>
    </xf>
    <xf numFmtId="0" fontId="8" fillId="0" borderId="37" xfId="1" applyFont="1" applyBorder="1" applyAlignment="1">
      <alignment horizontal="left"/>
    </xf>
    <xf numFmtId="0" fontId="8" fillId="0" borderId="38" xfId="1" applyFont="1" applyBorder="1" applyAlignment="1">
      <alignment horizontal="left"/>
    </xf>
    <xf numFmtId="0" fontId="9" fillId="0" borderId="39" xfId="1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8" fillId="0" borderId="21" xfId="1" applyFont="1" applyBorder="1" applyAlignment="1">
      <alignment horizontal="center" vertical="top" wrapText="1"/>
    </xf>
    <xf numFmtId="0" fontId="8" fillId="0" borderId="29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5" fillId="0" borderId="42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top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5" fillId="3" borderId="15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8" fillId="2" borderId="37" xfId="1" applyFont="1" applyFill="1" applyBorder="1" applyAlignment="1">
      <alignment horizontal="left"/>
    </xf>
    <xf numFmtId="0" fontId="8" fillId="2" borderId="38" xfId="1" applyFont="1" applyFill="1" applyBorder="1" applyAlignment="1">
      <alignment horizontal="left"/>
    </xf>
    <xf numFmtId="0" fontId="8" fillId="2" borderId="39" xfId="1" applyFont="1" applyFill="1" applyBorder="1" applyAlignment="1">
      <alignment horizontal="left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3"/>
  <sheetViews>
    <sheetView tabSelected="1" topLeftCell="A110" zoomScale="85" zoomScaleNormal="85" workbookViewId="0">
      <selection activeCell="E115" sqref="E115"/>
    </sheetView>
  </sheetViews>
  <sheetFormatPr defaultRowHeight="15" x14ac:dyDescent="0.25"/>
  <cols>
    <col min="1" max="1" width="5" style="9" customWidth="1"/>
    <col min="2" max="2" width="15" style="10" customWidth="1"/>
    <col min="3" max="3" width="6" style="10" customWidth="1"/>
    <col min="4" max="4" width="21.140625" style="10" customWidth="1"/>
    <col min="5" max="5" width="6.85546875" style="9" customWidth="1"/>
    <col min="6" max="6" width="6.85546875" style="137" customWidth="1"/>
    <col min="7" max="7" width="13.7109375" style="138" customWidth="1"/>
    <col min="8" max="8" width="8.42578125" style="179" customWidth="1"/>
    <col min="9" max="9" width="8.28515625" style="9" customWidth="1"/>
    <col min="10" max="11" width="7.7109375" style="9" customWidth="1"/>
    <col min="12" max="12" width="7.28515625" style="9" customWidth="1"/>
    <col min="13" max="13" width="7.42578125" style="9" customWidth="1"/>
    <col min="14" max="14" width="27.5703125" style="9" customWidth="1"/>
    <col min="15" max="15" width="9.85546875" style="9" customWidth="1"/>
    <col min="16" max="16" width="28.7109375" style="9" customWidth="1"/>
    <col min="17" max="17" width="26.5703125" style="9" customWidth="1"/>
  </cols>
  <sheetData>
    <row r="2" spans="1:18" s="103" customFormat="1" x14ac:dyDescent="0.25">
      <c r="A2" s="9"/>
      <c r="B2" s="9"/>
      <c r="C2" s="9"/>
      <c r="D2" s="9"/>
      <c r="E2" s="9"/>
      <c r="F2" s="137"/>
      <c r="G2" s="138"/>
      <c r="H2" s="179"/>
      <c r="I2" s="9"/>
      <c r="J2" s="9"/>
      <c r="K2" s="9"/>
      <c r="L2" s="9"/>
      <c r="M2" s="9"/>
      <c r="N2" s="9"/>
      <c r="O2" s="9" t="s">
        <v>36</v>
      </c>
      <c r="P2" s="9"/>
      <c r="Q2" s="9"/>
    </row>
    <row r="3" spans="1:18" s="103" customFormat="1" x14ac:dyDescent="0.25">
      <c r="A3" s="9"/>
      <c r="B3" s="9"/>
      <c r="C3" s="9"/>
      <c r="D3" s="9"/>
      <c r="E3" s="9"/>
      <c r="F3" s="137"/>
      <c r="G3" s="138"/>
      <c r="H3" s="179"/>
      <c r="I3" s="9"/>
      <c r="J3" s="9"/>
      <c r="K3" s="9"/>
      <c r="L3" s="9"/>
      <c r="M3" s="9"/>
      <c r="N3" s="9"/>
      <c r="O3" s="9" t="s">
        <v>37</v>
      </c>
      <c r="P3" s="9"/>
      <c r="Q3" s="9"/>
    </row>
    <row r="4" spans="1:18" s="103" customFormat="1" x14ac:dyDescent="0.25">
      <c r="A4" s="9"/>
      <c r="B4" s="9"/>
      <c r="C4" s="9"/>
      <c r="D4" s="9"/>
      <c r="E4" s="9"/>
      <c r="F4" s="137"/>
      <c r="G4" s="138"/>
      <c r="H4" s="179"/>
      <c r="I4" s="9"/>
      <c r="J4" s="9"/>
      <c r="K4" s="9"/>
      <c r="L4" s="9"/>
      <c r="M4" s="9"/>
      <c r="N4" s="9"/>
      <c r="O4" s="9" t="s">
        <v>38</v>
      </c>
      <c r="P4" s="9"/>
      <c r="Q4" s="9"/>
    </row>
    <row r="5" spans="1:18" s="103" customFormat="1" ht="50.25" customHeight="1" x14ac:dyDescent="0.25">
      <c r="A5" s="297" t="s">
        <v>175</v>
      </c>
      <c r="B5" s="297"/>
      <c r="C5" s="297"/>
      <c r="D5" s="297"/>
      <c r="E5" s="297"/>
      <c r="F5" s="298"/>
      <c r="G5" s="299"/>
      <c r="H5" s="300"/>
      <c r="I5" s="299"/>
      <c r="J5" s="299"/>
      <c r="K5" s="299"/>
      <c r="L5" s="297"/>
      <c r="M5" s="297"/>
      <c r="N5" s="297"/>
      <c r="O5" s="297"/>
      <c r="P5" s="297"/>
      <c r="Q5" s="297"/>
    </row>
    <row r="6" spans="1:18" s="103" customFormat="1" x14ac:dyDescent="0.25">
      <c r="A6" s="92"/>
      <c r="B6" s="92"/>
      <c r="C6" s="92"/>
      <c r="D6" s="92"/>
      <c r="E6" s="44"/>
      <c r="F6" s="139"/>
      <c r="G6" s="140"/>
      <c r="H6" s="180"/>
      <c r="I6" s="44"/>
      <c r="J6" s="44"/>
      <c r="K6" s="44"/>
      <c r="L6" s="44"/>
      <c r="M6" s="44"/>
      <c r="N6" s="9"/>
      <c r="O6" s="9"/>
      <c r="P6" s="9"/>
      <c r="Q6" s="9"/>
    </row>
    <row r="7" spans="1:18" s="103" customFormat="1" ht="15.75" customHeight="1" x14ac:dyDescent="0.25">
      <c r="A7" s="276" t="s">
        <v>47</v>
      </c>
      <c r="B7" s="276"/>
      <c r="C7" s="276"/>
      <c r="D7" s="276"/>
      <c r="E7" s="276"/>
      <c r="F7" s="314"/>
      <c r="G7" s="140"/>
      <c r="H7" s="180"/>
      <c r="I7" s="44"/>
      <c r="J7" s="44"/>
      <c r="K7" s="44"/>
      <c r="L7" s="44"/>
      <c r="M7" s="44"/>
      <c r="N7" s="9"/>
      <c r="O7" s="44" t="s">
        <v>45</v>
      </c>
      <c r="P7" s="9"/>
      <c r="Q7" s="9"/>
    </row>
    <row r="8" spans="1:18" s="103" customFormat="1" x14ac:dyDescent="0.25">
      <c r="A8" s="104"/>
      <c r="B8" s="104"/>
      <c r="C8" s="104" t="s">
        <v>0</v>
      </c>
      <c r="D8" s="104"/>
      <c r="E8" s="105"/>
      <c r="F8" s="141"/>
      <c r="G8" s="142"/>
      <c r="H8" s="181" t="s">
        <v>1</v>
      </c>
      <c r="I8" s="105"/>
      <c r="J8" s="105"/>
      <c r="K8" s="105"/>
      <c r="L8" s="105"/>
      <c r="M8" s="105"/>
      <c r="N8" s="9"/>
      <c r="O8" s="9"/>
      <c r="P8" s="9"/>
      <c r="Q8" s="9"/>
    </row>
    <row r="9" spans="1:18" s="103" customFormat="1" ht="15.75" customHeight="1" x14ac:dyDescent="0.25">
      <c r="A9" s="276" t="s">
        <v>2</v>
      </c>
      <c r="B9" s="276"/>
      <c r="C9" s="276"/>
      <c r="D9" s="315" t="s">
        <v>46</v>
      </c>
      <c r="E9" s="315"/>
      <c r="F9" s="316"/>
      <c r="G9" s="317"/>
      <c r="H9" s="318"/>
      <c r="I9" s="317"/>
      <c r="J9" s="317"/>
      <c r="K9" s="317"/>
      <c r="L9" s="315"/>
      <c r="M9" s="315"/>
      <c r="N9" s="315"/>
      <c r="O9" s="315"/>
      <c r="P9" s="9"/>
      <c r="Q9" s="9"/>
    </row>
    <row r="10" spans="1:18" s="103" customFormat="1" x14ac:dyDescent="0.25">
      <c r="A10" s="92"/>
      <c r="B10" s="92"/>
      <c r="C10" s="92"/>
      <c r="D10" s="104" t="s">
        <v>3</v>
      </c>
      <c r="E10" s="44"/>
      <c r="F10" s="139"/>
      <c r="G10" s="140"/>
      <c r="H10" s="180"/>
      <c r="I10" s="44"/>
      <c r="J10" s="44"/>
      <c r="K10" s="44"/>
      <c r="L10" s="44"/>
      <c r="M10" s="44"/>
      <c r="N10" s="9"/>
      <c r="O10" s="9"/>
      <c r="P10" s="9"/>
      <c r="Q10" s="9"/>
    </row>
    <row r="11" spans="1:18" s="103" customFormat="1" ht="15.75" customHeight="1" x14ac:dyDescent="0.25">
      <c r="A11" s="276" t="s">
        <v>4</v>
      </c>
      <c r="B11" s="276"/>
      <c r="C11" s="276"/>
      <c r="D11" s="276"/>
      <c r="E11" s="44">
        <v>2008</v>
      </c>
      <c r="F11" s="139"/>
      <c r="G11" s="140"/>
      <c r="H11" s="180"/>
      <c r="I11" s="44"/>
      <c r="J11" s="44"/>
      <c r="K11" s="44"/>
      <c r="L11" s="44"/>
      <c r="M11" s="44"/>
      <c r="N11" s="9"/>
      <c r="O11" s="9"/>
      <c r="P11" s="9"/>
      <c r="Q11" s="9"/>
    </row>
    <row r="12" spans="1:18" s="103" customFormat="1" ht="15.75" thickBot="1" x14ac:dyDescent="0.3">
      <c r="A12" s="106"/>
      <c r="B12" s="106"/>
      <c r="C12" s="107"/>
      <c r="D12" s="106"/>
      <c r="E12" s="108"/>
      <c r="F12" s="143"/>
      <c r="G12" s="144"/>
      <c r="H12" s="182"/>
      <c r="I12" s="108"/>
      <c r="J12" s="108"/>
      <c r="K12" s="108"/>
      <c r="L12" s="108"/>
      <c r="M12" s="108"/>
      <c r="N12" s="9"/>
      <c r="O12" s="9"/>
      <c r="P12" s="9"/>
      <c r="Q12" s="9"/>
    </row>
    <row r="13" spans="1:18" s="37" customFormat="1" ht="15" customHeight="1" x14ac:dyDescent="0.25">
      <c r="A13" s="301" t="s">
        <v>5</v>
      </c>
      <c r="B13" s="303" t="s">
        <v>6</v>
      </c>
      <c r="C13" s="303" t="s">
        <v>7</v>
      </c>
      <c r="D13" s="303" t="s">
        <v>8</v>
      </c>
      <c r="E13" s="305" t="s">
        <v>9</v>
      </c>
      <c r="F13" s="307" t="s">
        <v>10</v>
      </c>
      <c r="G13" s="310" t="s">
        <v>11</v>
      </c>
      <c r="H13" s="312" t="s">
        <v>12</v>
      </c>
      <c r="I13" s="277" t="s">
        <v>13</v>
      </c>
      <c r="J13" s="278"/>
      <c r="K13" s="279"/>
      <c r="L13" s="309" t="s">
        <v>14</v>
      </c>
      <c r="M13" s="277"/>
      <c r="N13" s="281" t="s">
        <v>39</v>
      </c>
      <c r="O13" s="283" t="s">
        <v>40</v>
      </c>
      <c r="P13" s="285" t="s">
        <v>42</v>
      </c>
      <c r="Q13" s="287" t="s">
        <v>43</v>
      </c>
    </row>
    <row r="14" spans="1:18" s="37" customFormat="1" ht="74.25" customHeight="1" thickBot="1" x14ac:dyDescent="0.3">
      <c r="A14" s="302"/>
      <c r="B14" s="304"/>
      <c r="C14" s="304"/>
      <c r="D14" s="304"/>
      <c r="E14" s="306"/>
      <c r="F14" s="308"/>
      <c r="G14" s="311"/>
      <c r="H14" s="313"/>
      <c r="I14" s="109" t="s">
        <v>15</v>
      </c>
      <c r="J14" s="109" t="s">
        <v>16</v>
      </c>
      <c r="K14" s="109" t="s">
        <v>60</v>
      </c>
      <c r="L14" s="109" t="s">
        <v>17</v>
      </c>
      <c r="M14" s="210" t="s">
        <v>18</v>
      </c>
      <c r="N14" s="282"/>
      <c r="O14" s="284"/>
      <c r="P14" s="286"/>
      <c r="Q14" s="288"/>
      <c r="R14" s="73"/>
    </row>
    <row r="15" spans="1:18" s="7" customFormat="1" ht="16.5" thickBot="1" x14ac:dyDescent="0.3">
      <c r="A15" s="270" t="s">
        <v>80</v>
      </c>
      <c r="B15" s="271"/>
      <c r="C15" s="271"/>
      <c r="D15" s="271"/>
      <c r="E15" s="271"/>
      <c r="F15" s="272"/>
      <c r="G15" s="272"/>
      <c r="H15" s="272"/>
      <c r="I15" s="272"/>
      <c r="J15" s="272"/>
      <c r="K15" s="272"/>
      <c r="L15" s="271"/>
      <c r="M15" s="271"/>
      <c r="N15" s="271"/>
      <c r="O15" s="271"/>
      <c r="P15" s="271"/>
      <c r="Q15" s="273"/>
      <c r="R15" s="75"/>
    </row>
    <row r="16" spans="1:18" s="7" customFormat="1" ht="15.75" x14ac:dyDescent="0.25">
      <c r="A16" s="21">
        <v>1</v>
      </c>
      <c r="B16" s="74" t="s">
        <v>61</v>
      </c>
      <c r="C16" s="74">
        <v>2</v>
      </c>
      <c r="D16" s="4" t="s">
        <v>63</v>
      </c>
      <c r="E16" s="80" t="s">
        <v>64</v>
      </c>
      <c r="F16" s="192">
        <v>11</v>
      </c>
      <c r="G16" s="116" t="s">
        <v>71</v>
      </c>
      <c r="H16" s="191">
        <v>1.3</v>
      </c>
      <c r="I16" s="80">
        <v>121</v>
      </c>
      <c r="J16" s="66">
        <v>109</v>
      </c>
      <c r="K16" s="122">
        <v>0</v>
      </c>
      <c r="L16" s="80">
        <v>1.3</v>
      </c>
      <c r="M16" s="66"/>
      <c r="N16" s="80" t="s">
        <v>82</v>
      </c>
      <c r="O16" s="47">
        <v>43083</v>
      </c>
      <c r="P16" s="46" t="s">
        <v>176</v>
      </c>
      <c r="Q16" s="13"/>
      <c r="R16" s="75"/>
    </row>
    <row r="17" spans="1:18" s="7" customFormat="1" ht="15.75" x14ac:dyDescent="0.25">
      <c r="A17" s="42">
        <v>2</v>
      </c>
      <c r="B17" s="34" t="s">
        <v>61</v>
      </c>
      <c r="C17" s="34">
        <v>2</v>
      </c>
      <c r="D17" s="4" t="s">
        <v>72</v>
      </c>
      <c r="E17" s="193" t="s">
        <v>64</v>
      </c>
      <c r="F17" s="194">
        <v>11</v>
      </c>
      <c r="G17" s="195" t="s">
        <v>75</v>
      </c>
      <c r="H17" s="196">
        <v>1.1000000000000001</v>
      </c>
      <c r="I17" s="197">
        <v>156</v>
      </c>
      <c r="J17" s="48">
        <v>114</v>
      </c>
      <c r="K17" s="48">
        <v>14</v>
      </c>
      <c r="L17" s="198">
        <v>1.1000000000000001</v>
      </c>
      <c r="M17" s="48"/>
      <c r="N17" s="53" t="s">
        <v>83</v>
      </c>
      <c r="O17" s="145">
        <v>43291</v>
      </c>
      <c r="P17" s="80" t="s">
        <v>176</v>
      </c>
      <c r="Q17" s="13"/>
      <c r="R17" s="75"/>
    </row>
    <row r="18" spans="1:18" s="7" customFormat="1" ht="15.75" x14ac:dyDescent="0.25">
      <c r="A18" s="42">
        <v>3</v>
      </c>
      <c r="B18" s="34" t="s">
        <v>61</v>
      </c>
      <c r="C18" s="34">
        <v>2</v>
      </c>
      <c r="D18" s="34" t="s">
        <v>72</v>
      </c>
      <c r="E18" s="120" t="s">
        <v>64</v>
      </c>
      <c r="F18" s="50">
        <v>1</v>
      </c>
      <c r="G18" s="117" t="s">
        <v>76</v>
      </c>
      <c r="H18" s="183">
        <v>1.3</v>
      </c>
      <c r="I18" s="82">
        <v>200</v>
      </c>
      <c r="J18" s="53">
        <v>172</v>
      </c>
      <c r="K18" s="53">
        <v>12</v>
      </c>
      <c r="L18" s="82">
        <v>1.3</v>
      </c>
      <c r="M18" s="53"/>
      <c r="N18" s="53" t="s">
        <v>84</v>
      </c>
      <c r="O18" s="68">
        <v>43326</v>
      </c>
      <c r="P18" s="51" t="s">
        <v>176</v>
      </c>
      <c r="Q18" s="13"/>
      <c r="R18" s="75"/>
    </row>
    <row r="19" spans="1:18" s="7" customFormat="1" ht="15.75" x14ac:dyDescent="0.25">
      <c r="A19" s="41">
        <v>4</v>
      </c>
      <c r="B19" s="74" t="s">
        <v>61</v>
      </c>
      <c r="C19" s="74">
        <v>4</v>
      </c>
      <c r="D19" s="74" t="s">
        <v>63</v>
      </c>
      <c r="E19" s="80" t="s">
        <v>64</v>
      </c>
      <c r="F19" s="192">
        <v>17</v>
      </c>
      <c r="G19" s="116" t="s">
        <v>67</v>
      </c>
      <c r="H19" s="191">
        <v>0.8</v>
      </c>
      <c r="I19" s="80">
        <v>189</v>
      </c>
      <c r="J19" s="66">
        <v>150</v>
      </c>
      <c r="K19" s="66">
        <v>0</v>
      </c>
      <c r="L19" s="80">
        <v>0.8</v>
      </c>
      <c r="M19" s="66"/>
      <c r="N19" s="53" t="s">
        <v>85</v>
      </c>
      <c r="O19" s="145">
        <v>43392</v>
      </c>
      <c r="P19" s="80" t="s">
        <v>176</v>
      </c>
      <c r="Q19" s="13"/>
      <c r="R19" s="75"/>
    </row>
    <row r="20" spans="1:18" s="7" customFormat="1" ht="15.75" x14ac:dyDescent="0.25">
      <c r="A20" s="41">
        <v>5</v>
      </c>
      <c r="B20" s="34" t="s">
        <v>61</v>
      </c>
      <c r="C20" s="34">
        <v>4</v>
      </c>
      <c r="D20" s="34" t="s">
        <v>63</v>
      </c>
      <c r="E20" s="51" t="s">
        <v>64</v>
      </c>
      <c r="F20" s="50">
        <v>37</v>
      </c>
      <c r="G20" s="117" t="s">
        <v>68</v>
      </c>
      <c r="H20" s="183">
        <v>0.6</v>
      </c>
      <c r="I20" s="82">
        <v>117</v>
      </c>
      <c r="J20" s="53">
        <v>90</v>
      </c>
      <c r="K20" s="53">
        <v>0</v>
      </c>
      <c r="L20" s="82">
        <v>0.6</v>
      </c>
      <c r="M20" s="53"/>
      <c r="N20" s="53" t="s">
        <v>86</v>
      </c>
      <c r="O20" s="68">
        <v>43423</v>
      </c>
      <c r="P20" s="51" t="s">
        <v>176</v>
      </c>
      <c r="Q20" s="13"/>
      <c r="R20" s="75"/>
    </row>
    <row r="21" spans="1:18" s="7" customFormat="1" ht="15.75" x14ac:dyDescent="0.25">
      <c r="A21" s="41">
        <v>6</v>
      </c>
      <c r="B21" s="74" t="s">
        <v>62</v>
      </c>
      <c r="C21" s="74">
        <v>4</v>
      </c>
      <c r="D21" s="74" t="s">
        <v>72</v>
      </c>
      <c r="E21" s="80" t="s">
        <v>64</v>
      </c>
      <c r="F21" s="192">
        <v>90</v>
      </c>
      <c r="G21" s="116" t="s">
        <v>77</v>
      </c>
      <c r="H21" s="191">
        <v>1.2</v>
      </c>
      <c r="I21" s="80">
        <v>219</v>
      </c>
      <c r="J21" s="66">
        <v>193</v>
      </c>
      <c r="K21" s="66">
        <v>21</v>
      </c>
      <c r="L21" s="80">
        <v>1.2</v>
      </c>
      <c r="M21" s="66"/>
      <c r="N21" s="53" t="s">
        <v>87</v>
      </c>
      <c r="O21" s="145">
        <v>43291</v>
      </c>
      <c r="P21" s="80" t="s">
        <v>178</v>
      </c>
      <c r="Q21" s="13"/>
      <c r="R21" s="75"/>
    </row>
    <row r="22" spans="1:18" s="7" customFormat="1" ht="15.75" x14ac:dyDescent="0.25">
      <c r="A22" s="41">
        <v>7</v>
      </c>
      <c r="B22" s="34" t="s">
        <v>73</v>
      </c>
      <c r="C22" s="34">
        <v>4</v>
      </c>
      <c r="D22" s="34" t="s">
        <v>63</v>
      </c>
      <c r="E22" s="51" t="s">
        <v>64</v>
      </c>
      <c r="F22" s="50">
        <v>10</v>
      </c>
      <c r="G22" s="117" t="s">
        <v>74</v>
      </c>
      <c r="H22" s="183">
        <v>0.7</v>
      </c>
      <c r="I22" s="82">
        <v>120</v>
      </c>
      <c r="J22" s="53">
        <v>102</v>
      </c>
      <c r="K22" s="53">
        <v>39</v>
      </c>
      <c r="L22" s="82">
        <v>0.7</v>
      </c>
      <c r="M22" s="53"/>
      <c r="N22" s="53" t="s">
        <v>88</v>
      </c>
      <c r="O22" s="68">
        <v>43083</v>
      </c>
      <c r="P22" s="51" t="s">
        <v>179</v>
      </c>
      <c r="Q22" s="13"/>
      <c r="R22" s="75"/>
    </row>
    <row r="23" spans="1:18" s="7" customFormat="1" ht="15.75" x14ac:dyDescent="0.25">
      <c r="A23" s="41">
        <v>8</v>
      </c>
      <c r="B23" s="34" t="s">
        <v>69</v>
      </c>
      <c r="C23" s="5">
        <v>4</v>
      </c>
      <c r="D23" s="34" t="s">
        <v>63</v>
      </c>
      <c r="E23" s="56" t="s">
        <v>64</v>
      </c>
      <c r="F23" s="50">
        <v>3</v>
      </c>
      <c r="G23" s="117" t="s">
        <v>70</v>
      </c>
      <c r="H23" s="183">
        <v>1.7</v>
      </c>
      <c r="I23" s="82">
        <v>208</v>
      </c>
      <c r="J23" s="53">
        <v>184</v>
      </c>
      <c r="K23" s="53">
        <v>5</v>
      </c>
      <c r="L23" s="82">
        <v>1.7</v>
      </c>
      <c r="M23" s="53"/>
      <c r="N23" s="53" t="s">
        <v>89</v>
      </c>
      <c r="O23" s="68">
        <v>43083</v>
      </c>
      <c r="P23" s="51" t="s">
        <v>180</v>
      </c>
      <c r="Q23" s="13"/>
      <c r="R23" s="75"/>
    </row>
    <row r="24" spans="1:18" s="7" customFormat="1" ht="15.75" x14ac:dyDescent="0.25">
      <c r="A24" s="41">
        <v>9</v>
      </c>
      <c r="B24" s="34" t="s">
        <v>65</v>
      </c>
      <c r="C24" s="34">
        <v>4</v>
      </c>
      <c r="D24" s="218" t="s">
        <v>117</v>
      </c>
      <c r="E24" s="80" t="s">
        <v>90</v>
      </c>
      <c r="F24" s="192">
        <v>29</v>
      </c>
      <c r="G24" s="116" t="s">
        <v>79</v>
      </c>
      <c r="H24" s="191">
        <v>0.9</v>
      </c>
      <c r="I24" s="80">
        <v>376</v>
      </c>
      <c r="J24" s="66">
        <v>289</v>
      </c>
      <c r="K24" s="66">
        <v>178</v>
      </c>
      <c r="L24" s="80">
        <v>0.9</v>
      </c>
      <c r="M24" s="66"/>
      <c r="N24" s="80" t="s">
        <v>91</v>
      </c>
      <c r="O24" s="145">
        <v>43437</v>
      </c>
      <c r="P24" s="54" t="s">
        <v>180</v>
      </c>
      <c r="Q24" s="25"/>
      <c r="R24" s="225"/>
    </row>
    <row r="25" spans="1:18" s="7" customFormat="1" ht="15.75" x14ac:dyDescent="0.25">
      <c r="A25" s="21"/>
      <c r="B25" s="34"/>
      <c r="C25" s="34"/>
      <c r="D25" s="218"/>
      <c r="E25" s="120"/>
      <c r="F25" s="50"/>
      <c r="G25" s="117"/>
      <c r="H25" s="183"/>
      <c r="I25" s="82"/>
      <c r="J25" s="53"/>
      <c r="K25" s="53"/>
      <c r="L25" s="82"/>
      <c r="M25" s="53"/>
      <c r="N25" s="82"/>
      <c r="O25" s="68"/>
      <c r="P25" s="51"/>
      <c r="Q25" s="17"/>
      <c r="R25" s="225"/>
    </row>
    <row r="26" spans="1:18" s="78" customFormat="1" ht="15.75" x14ac:dyDescent="0.25">
      <c r="A26" s="229"/>
      <c r="B26" s="264" t="s">
        <v>20</v>
      </c>
      <c r="C26" s="265"/>
      <c r="D26" s="266"/>
      <c r="E26" s="230"/>
      <c r="F26" s="231"/>
      <c r="G26" s="232"/>
      <c r="H26" s="233">
        <f>H16+H19+H20+H22+H23</f>
        <v>5.1000000000000005</v>
      </c>
      <c r="I26" s="244">
        <f>I16+I19+I20+I22+I23</f>
        <v>755</v>
      </c>
      <c r="J26" s="244">
        <f>J16+J19+J20+J22+J23</f>
        <v>635</v>
      </c>
      <c r="K26" s="244">
        <f>K16+K19+K20+K22+K23</f>
        <v>44</v>
      </c>
      <c r="L26" s="233">
        <f>L16+L19+L20+L22+L23</f>
        <v>5.1000000000000005</v>
      </c>
      <c r="M26" s="234"/>
      <c r="N26" s="235"/>
      <c r="O26" s="236"/>
      <c r="P26" s="237"/>
      <c r="Q26" s="238"/>
      <c r="R26" s="226"/>
    </row>
    <row r="27" spans="1:18" s="78" customFormat="1" ht="15.75" x14ac:dyDescent="0.25">
      <c r="A27" s="77"/>
      <c r="B27" s="264" t="s">
        <v>19</v>
      </c>
      <c r="C27" s="265"/>
      <c r="D27" s="266"/>
      <c r="E27" s="239"/>
      <c r="F27" s="240"/>
      <c r="G27" s="167"/>
      <c r="H27" s="211">
        <f>H17+H18+H21</f>
        <v>3.6000000000000005</v>
      </c>
      <c r="I27" s="245">
        <f>I17+I18+I21</f>
        <v>575</v>
      </c>
      <c r="J27" s="245">
        <f>J17+J18+J21</f>
        <v>479</v>
      </c>
      <c r="K27" s="245">
        <f>K17+K18+K21</f>
        <v>47</v>
      </c>
      <c r="L27" s="211">
        <f>L17+L18+L21</f>
        <v>3.6000000000000005</v>
      </c>
      <c r="M27" s="69"/>
      <c r="N27" s="96"/>
      <c r="O27" s="241"/>
      <c r="P27" s="242"/>
      <c r="Q27" s="243"/>
      <c r="R27" s="226"/>
    </row>
    <row r="28" spans="1:18" s="78" customFormat="1" ht="15.75" x14ac:dyDescent="0.25">
      <c r="A28" s="229"/>
      <c r="B28" s="264" t="s">
        <v>21</v>
      </c>
      <c r="C28" s="265"/>
      <c r="D28" s="266"/>
      <c r="E28" s="121"/>
      <c r="F28" s="146"/>
      <c r="G28" s="147"/>
      <c r="H28" s="184">
        <f>H24</f>
        <v>0.9</v>
      </c>
      <c r="I28" s="246">
        <f t="shared" ref="I28:L28" si="0">I24</f>
        <v>376</v>
      </c>
      <c r="J28" s="246">
        <f t="shared" si="0"/>
        <v>289</v>
      </c>
      <c r="K28" s="246">
        <f t="shared" si="0"/>
        <v>178</v>
      </c>
      <c r="L28" s="184">
        <f t="shared" si="0"/>
        <v>0.9</v>
      </c>
      <c r="M28" s="126"/>
      <c r="N28" s="121"/>
      <c r="O28" s="148"/>
      <c r="P28" s="69"/>
      <c r="Q28" s="228"/>
      <c r="R28" s="226"/>
    </row>
    <row r="29" spans="1:18" s="78" customFormat="1" ht="16.5" thickBot="1" x14ac:dyDescent="0.3">
      <c r="A29" s="79"/>
      <c r="B29" s="264" t="s">
        <v>51</v>
      </c>
      <c r="C29" s="265"/>
      <c r="D29" s="266"/>
      <c r="E29" s="86"/>
      <c r="F29" s="149"/>
      <c r="G29" s="150"/>
      <c r="H29" s="185">
        <f>H26+H27+H28</f>
        <v>9.6000000000000014</v>
      </c>
      <c r="I29" s="247">
        <f t="shared" ref="I29:L29" si="1">I26+I27+I28</f>
        <v>1706</v>
      </c>
      <c r="J29" s="247">
        <f t="shared" si="1"/>
        <v>1403</v>
      </c>
      <c r="K29" s="247">
        <f t="shared" si="1"/>
        <v>269</v>
      </c>
      <c r="L29" s="185">
        <f t="shared" si="1"/>
        <v>9.6000000000000014</v>
      </c>
      <c r="M29" s="115"/>
      <c r="N29" s="101"/>
      <c r="O29" s="115"/>
      <c r="P29" s="151"/>
      <c r="Q29" s="227"/>
      <c r="R29" s="226"/>
    </row>
    <row r="30" spans="1:18" s="37" customFormat="1" ht="15.75" thickBot="1" x14ac:dyDescent="0.3">
      <c r="A30" s="289" t="s">
        <v>50</v>
      </c>
      <c r="B30" s="290"/>
      <c r="C30" s="290"/>
      <c r="D30" s="290"/>
      <c r="E30" s="290"/>
      <c r="F30" s="291"/>
      <c r="G30" s="291"/>
      <c r="H30" s="291"/>
      <c r="I30" s="291"/>
      <c r="J30" s="291"/>
      <c r="K30" s="291"/>
      <c r="L30" s="290"/>
      <c r="M30" s="290"/>
      <c r="N30" s="290"/>
      <c r="O30" s="290"/>
      <c r="P30" s="290"/>
      <c r="Q30" s="292"/>
    </row>
    <row r="31" spans="1:18" s="37" customFormat="1" ht="15.75" x14ac:dyDescent="0.25">
      <c r="A31" s="21">
        <v>1</v>
      </c>
      <c r="B31" s="5" t="s">
        <v>111</v>
      </c>
      <c r="C31" s="74">
        <v>4</v>
      </c>
      <c r="D31" s="5" t="s">
        <v>63</v>
      </c>
      <c r="E31" s="66" t="s">
        <v>64</v>
      </c>
      <c r="F31" s="156" t="s">
        <v>112</v>
      </c>
      <c r="G31" s="49" t="s">
        <v>96</v>
      </c>
      <c r="H31" s="188">
        <v>2</v>
      </c>
      <c r="I31" s="223">
        <v>548</v>
      </c>
      <c r="J31" s="43">
        <v>438</v>
      </c>
      <c r="K31" s="52">
        <v>109</v>
      </c>
      <c r="L31" s="254">
        <v>2</v>
      </c>
      <c r="M31" s="43"/>
      <c r="N31" s="43" t="s">
        <v>116</v>
      </c>
      <c r="O31" s="224">
        <v>43460</v>
      </c>
      <c r="P31" s="43" t="s">
        <v>184</v>
      </c>
      <c r="Q31" s="13"/>
    </row>
    <row r="32" spans="1:18" s="37" customFormat="1" ht="15.75" x14ac:dyDescent="0.25">
      <c r="A32" s="42">
        <v>2</v>
      </c>
      <c r="B32" s="34" t="s">
        <v>111</v>
      </c>
      <c r="C32" s="4">
        <v>2</v>
      </c>
      <c r="D32" s="34" t="s">
        <v>63</v>
      </c>
      <c r="E32" s="48" t="s">
        <v>64</v>
      </c>
      <c r="F32" s="118" t="s">
        <v>113</v>
      </c>
      <c r="G32" s="49" t="s">
        <v>67</v>
      </c>
      <c r="H32" s="161">
        <v>1</v>
      </c>
      <c r="I32" s="51">
        <v>363</v>
      </c>
      <c r="J32" s="51">
        <v>299</v>
      </c>
      <c r="K32" s="51">
        <v>123</v>
      </c>
      <c r="L32" s="255">
        <v>1</v>
      </c>
      <c r="M32" s="53"/>
      <c r="N32" s="66" t="s">
        <v>116</v>
      </c>
      <c r="O32" s="145">
        <v>43460</v>
      </c>
      <c r="P32" s="48" t="s">
        <v>184</v>
      </c>
      <c r="Q32" s="13"/>
    </row>
    <row r="33" spans="1:17" s="37" customFormat="1" ht="15.75" x14ac:dyDescent="0.25">
      <c r="A33" s="41">
        <v>3</v>
      </c>
      <c r="B33" s="4" t="s">
        <v>111</v>
      </c>
      <c r="C33" s="4">
        <v>2</v>
      </c>
      <c r="D33" s="34" t="s">
        <v>63</v>
      </c>
      <c r="E33" s="48" t="s">
        <v>64</v>
      </c>
      <c r="F33" s="119" t="s">
        <v>113</v>
      </c>
      <c r="G33" s="187" t="s">
        <v>115</v>
      </c>
      <c r="H33" s="188">
        <v>1.1000000000000001</v>
      </c>
      <c r="I33" s="54">
        <v>439</v>
      </c>
      <c r="J33" s="53">
        <v>362</v>
      </c>
      <c r="K33" s="52">
        <v>144</v>
      </c>
      <c r="L33" s="52">
        <v>1.1000000000000001</v>
      </c>
      <c r="M33" s="66"/>
      <c r="N33" s="53" t="s">
        <v>116</v>
      </c>
      <c r="O33" s="68">
        <v>43460</v>
      </c>
      <c r="P33" s="53" t="s">
        <v>184</v>
      </c>
      <c r="Q33" s="13"/>
    </row>
    <row r="34" spans="1:17" s="37" customFormat="1" ht="15.75" x14ac:dyDescent="0.25">
      <c r="A34" s="41">
        <v>4</v>
      </c>
      <c r="B34" s="34" t="s">
        <v>111</v>
      </c>
      <c r="C34" s="34">
        <v>4</v>
      </c>
      <c r="D34" s="34" t="s">
        <v>63</v>
      </c>
      <c r="E34" s="48" t="s">
        <v>64</v>
      </c>
      <c r="F34" s="119" t="s">
        <v>114</v>
      </c>
      <c r="G34" s="55" t="s">
        <v>94</v>
      </c>
      <c r="H34" s="91">
        <v>1</v>
      </c>
      <c r="I34" s="53">
        <v>367</v>
      </c>
      <c r="J34" s="53">
        <v>301</v>
      </c>
      <c r="K34" s="51">
        <v>103</v>
      </c>
      <c r="L34" s="51">
        <v>1</v>
      </c>
      <c r="M34" s="53"/>
      <c r="N34" s="43" t="s">
        <v>116</v>
      </c>
      <c r="O34" s="145">
        <v>43460</v>
      </c>
      <c r="P34" s="43" t="s">
        <v>184</v>
      </c>
      <c r="Q34" s="13"/>
    </row>
    <row r="35" spans="1:17" s="7" customFormat="1" ht="15.75" x14ac:dyDescent="0.25">
      <c r="A35" s="41">
        <v>5</v>
      </c>
      <c r="B35" s="15" t="s">
        <v>111</v>
      </c>
      <c r="C35" s="6">
        <v>2</v>
      </c>
      <c r="D35" s="34" t="s">
        <v>117</v>
      </c>
      <c r="E35" s="53" t="s">
        <v>118</v>
      </c>
      <c r="F35" s="114" t="s">
        <v>120</v>
      </c>
      <c r="G35" s="49" t="s">
        <v>123</v>
      </c>
      <c r="H35" s="112">
        <v>1</v>
      </c>
      <c r="I35" s="43">
        <v>280</v>
      </c>
      <c r="J35" s="43">
        <v>239</v>
      </c>
      <c r="K35" s="53">
        <v>68</v>
      </c>
      <c r="L35" s="43">
        <v>1</v>
      </c>
      <c r="M35" s="43"/>
      <c r="N35" s="53" t="s">
        <v>125</v>
      </c>
      <c r="O35" s="68">
        <v>43460</v>
      </c>
      <c r="P35" s="43" t="s">
        <v>184</v>
      </c>
      <c r="Q35" s="13"/>
    </row>
    <row r="36" spans="1:17" s="7" customFormat="1" ht="15.75" x14ac:dyDescent="0.25">
      <c r="A36" s="41">
        <v>6</v>
      </c>
      <c r="B36" s="15" t="s">
        <v>111</v>
      </c>
      <c r="C36" s="6">
        <v>4</v>
      </c>
      <c r="D36" s="6" t="s">
        <v>117</v>
      </c>
      <c r="E36" s="43" t="s">
        <v>119</v>
      </c>
      <c r="F36" s="114" t="s">
        <v>121</v>
      </c>
      <c r="G36" s="49" t="s">
        <v>124</v>
      </c>
      <c r="H36" s="112">
        <v>0.7</v>
      </c>
      <c r="I36" s="43">
        <v>242</v>
      </c>
      <c r="J36" s="43">
        <v>216</v>
      </c>
      <c r="K36" s="43">
        <v>27</v>
      </c>
      <c r="L36" s="112">
        <v>0.7</v>
      </c>
      <c r="M36" s="56"/>
      <c r="N36" s="53" t="s">
        <v>125</v>
      </c>
      <c r="O36" s="68">
        <v>43460</v>
      </c>
      <c r="P36" s="43" t="s">
        <v>184</v>
      </c>
      <c r="Q36" s="13"/>
    </row>
    <row r="37" spans="1:17" s="7" customFormat="1" ht="15.75" x14ac:dyDescent="0.25">
      <c r="A37" s="41">
        <v>7</v>
      </c>
      <c r="B37" s="15" t="s">
        <v>111</v>
      </c>
      <c r="C37" s="6">
        <v>2</v>
      </c>
      <c r="D37" s="6" t="s">
        <v>117</v>
      </c>
      <c r="E37" s="43" t="s">
        <v>119</v>
      </c>
      <c r="F37" s="114" t="s">
        <v>122</v>
      </c>
      <c r="G37" s="49" t="s">
        <v>96</v>
      </c>
      <c r="H37" s="112">
        <v>1</v>
      </c>
      <c r="I37" s="43">
        <v>254</v>
      </c>
      <c r="J37" s="43">
        <v>222</v>
      </c>
      <c r="K37" s="43">
        <v>39</v>
      </c>
      <c r="L37" s="112">
        <v>1</v>
      </c>
      <c r="M37" s="56"/>
      <c r="N37" s="53" t="s">
        <v>125</v>
      </c>
      <c r="O37" s="68">
        <v>43460</v>
      </c>
      <c r="P37" s="43" t="s">
        <v>186</v>
      </c>
      <c r="Q37" s="13"/>
    </row>
    <row r="38" spans="1:17" s="7" customFormat="1" ht="15.75" x14ac:dyDescent="0.25">
      <c r="A38" s="41">
        <v>8</v>
      </c>
      <c r="B38" s="6" t="s">
        <v>111</v>
      </c>
      <c r="C38" s="6">
        <v>4</v>
      </c>
      <c r="D38" s="6" t="s">
        <v>72</v>
      </c>
      <c r="E38" s="48" t="s">
        <v>64</v>
      </c>
      <c r="F38" s="114" t="s">
        <v>96</v>
      </c>
      <c r="G38" s="49" t="s">
        <v>124</v>
      </c>
      <c r="H38" s="112">
        <v>3.7</v>
      </c>
      <c r="I38" s="43">
        <v>390</v>
      </c>
      <c r="J38" s="43">
        <v>339</v>
      </c>
      <c r="K38" s="43">
        <v>86</v>
      </c>
      <c r="L38" s="112">
        <v>3.7</v>
      </c>
      <c r="M38" s="56"/>
      <c r="N38" s="53" t="s">
        <v>136</v>
      </c>
      <c r="O38" s="68">
        <v>43460</v>
      </c>
      <c r="P38" s="43" t="s">
        <v>184</v>
      </c>
      <c r="Q38" s="13"/>
    </row>
    <row r="39" spans="1:17" s="7" customFormat="1" ht="15.75" x14ac:dyDescent="0.25">
      <c r="A39" s="41">
        <v>9</v>
      </c>
      <c r="B39" s="6" t="s">
        <v>111</v>
      </c>
      <c r="C39" s="6">
        <v>4</v>
      </c>
      <c r="D39" s="6" t="s">
        <v>72</v>
      </c>
      <c r="E39" s="48" t="s">
        <v>64</v>
      </c>
      <c r="F39" s="114" t="s">
        <v>100</v>
      </c>
      <c r="G39" s="49" t="s">
        <v>128</v>
      </c>
      <c r="H39" s="112">
        <v>3.8</v>
      </c>
      <c r="I39" s="43">
        <v>799</v>
      </c>
      <c r="J39" s="43">
        <v>665</v>
      </c>
      <c r="K39" s="43">
        <v>216</v>
      </c>
      <c r="L39" s="112">
        <v>3.8</v>
      </c>
      <c r="M39" s="56"/>
      <c r="N39" s="53" t="s">
        <v>136</v>
      </c>
      <c r="O39" s="68">
        <v>43460</v>
      </c>
      <c r="P39" s="43" t="s">
        <v>184</v>
      </c>
      <c r="Q39" s="13"/>
    </row>
    <row r="40" spans="1:17" s="7" customFormat="1" ht="15.75" x14ac:dyDescent="0.25">
      <c r="A40" s="41">
        <v>10</v>
      </c>
      <c r="B40" s="6" t="s">
        <v>111</v>
      </c>
      <c r="C40" s="6">
        <v>4</v>
      </c>
      <c r="D40" s="6" t="s">
        <v>72</v>
      </c>
      <c r="E40" s="48" t="s">
        <v>64</v>
      </c>
      <c r="F40" s="114" t="s">
        <v>100</v>
      </c>
      <c r="G40" s="49" t="s">
        <v>129</v>
      </c>
      <c r="H40" s="112">
        <v>2.9</v>
      </c>
      <c r="I40" s="43">
        <v>310</v>
      </c>
      <c r="J40" s="43">
        <v>267</v>
      </c>
      <c r="K40" s="43">
        <v>93</v>
      </c>
      <c r="L40" s="112">
        <v>2.9</v>
      </c>
      <c r="M40" s="56"/>
      <c r="N40" s="53" t="s">
        <v>136</v>
      </c>
      <c r="O40" s="68">
        <v>43460</v>
      </c>
      <c r="P40" s="43" t="s">
        <v>184</v>
      </c>
      <c r="Q40" s="13"/>
    </row>
    <row r="41" spans="1:17" s="7" customFormat="1" ht="15.75" x14ac:dyDescent="0.25">
      <c r="A41" s="41">
        <v>11</v>
      </c>
      <c r="B41" s="6" t="s">
        <v>111</v>
      </c>
      <c r="C41" s="6">
        <v>4</v>
      </c>
      <c r="D41" s="6" t="s">
        <v>72</v>
      </c>
      <c r="E41" s="48" t="s">
        <v>64</v>
      </c>
      <c r="F41" s="114" t="s">
        <v>126</v>
      </c>
      <c r="G41" s="49" t="s">
        <v>130</v>
      </c>
      <c r="H41" s="112">
        <v>4.7</v>
      </c>
      <c r="I41" s="43">
        <v>572</v>
      </c>
      <c r="J41" s="43">
        <v>454</v>
      </c>
      <c r="K41" s="43">
        <v>137</v>
      </c>
      <c r="L41" s="112">
        <v>4.7</v>
      </c>
      <c r="M41" s="56"/>
      <c r="N41" s="53" t="s">
        <v>136</v>
      </c>
      <c r="O41" s="68">
        <v>43460</v>
      </c>
      <c r="P41" s="43" t="s">
        <v>184</v>
      </c>
      <c r="Q41" s="13"/>
    </row>
    <row r="42" spans="1:17" s="7" customFormat="1" ht="15.75" x14ac:dyDescent="0.25">
      <c r="A42" s="41">
        <v>12</v>
      </c>
      <c r="B42" s="6" t="s">
        <v>111</v>
      </c>
      <c r="C42" s="6">
        <v>4</v>
      </c>
      <c r="D42" s="6" t="s">
        <v>72</v>
      </c>
      <c r="E42" s="48" t="s">
        <v>64</v>
      </c>
      <c r="F42" s="114" t="s">
        <v>126</v>
      </c>
      <c r="G42" s="49" t="s">
        <v>131</v>
      </c>
      <c r="H42" s="112">
        <v>3.1</v>
      </c>
      <c r="I42" s="43">
        <v>350</v>
      </c>
      <c r="J42" s="43">
        <v>292</v>
      </c>
      <c r="K42" s="43">
        <v>92</v>
      </c>
      <c r="L42" s="112">
        <v>3.1</v>
      </c>
      <c r="M42" s="56"/>
      <c r="N42" s="53" t="s">
        <v>136</v>
      </c>
      <c r="O42" s="68">
        <v>43460</v>
      </c>
      <c r="P42" s="43" t="s">
        <v>184</v>
      </c>
      <c r="Q42" s="13"/>
    </row>
    <row r="43" spans="1:17" s="7" customFormat="1" ht="15.75" x14ac:dyDescent="0.25">
      <c r="A43" s="41">
        <v>13</v>
      </c>
      <c r="B43" s="6" t="s">
        <v>111</v>
      </c>
      <c r="C43" s="6">
        <v>4</v>
      </c>
      <c r="D43" s="6" t="s">
        <v>72</v>
      </c>
      <c r="E43" s="48" t="s">
        <v>64</v>
      </c>
      <c r="F43" s="114" t="s">
        <v>126</v>
      </c>
      <c r="G43" s="49" t="s">
        <v>132</v>
      </c>
      <c r="H43" s="112">
        <v>4.9000000000000004</v>
      </c>
      <c r="I43" s="43">
        <v>535</v>
      </c>
      <c r="J43" s="43">
        <v>432</v>
      </c>
      <c r="K43" s="43">
        <v>149</v>
      </c>
      <c r="L43" s="112">
        <v>4.9000000000000004</v>
      </c>
      <c r="M43" s="56"/>
      <c r="N43" s="53" t="s">
        <v>136</v>
      </c>
      <c r="O43" s="68">
        <v>43460</v>
      </c>
      <c r="P43" s="43" t="s">
        <v>184</v>
      </c>
      <c r="Q43" s="13"/>
    </row>
    <row r="44" spans="1:17" s="7" customFormat="1" ht="15.75" x14ac:dyDescent="0.25">
      <c r="A44" s="41">
        <v>14</v>
      </c>
      <c r="B44" s="6" t="s">
        <v>111</v>
      </c>
      <c r="C44" s="6">
        <v>4</v>
      </c>
      <c r="D44" s="15" t="s">
        <v>72</v>
      </c>
      <c r="E44" s="48" t="s">
        <v>64</v>
      </c>
      <c r="F44" s="114" t="s">
        <v>112</v>
      </c>
      <c r="G44" s="49" t="s">
        <v>104</v>
      </c>
      <c r="H44" s="112">
        <v>4.8</v>
      </c>
      <c r="I44" s="43">
        <v>654</v>
      </c>
      <c r="J44" s="43">
        <v>541</v>
      </c>
      <c r="K44" s="43">
        <v>134</v>
      </c>
      <c r="L44" s="112">
        <v>4.8</v>
      </c>
      <c r="M44" s="56"/>
      <c r="N44" s="53" t="s">
        <v>136</v>
      </c>
      <c r="O44" s="68">
        <v>43460</v>
      </c>
      <c r="P44" s="43" t="s">
        <v>184</v>
      </c>
      <c r="Q44" s="13"/>
    </row>
    <row r="45" spans="1:17" s="7" customFormat="1" ht="15.75" x14ac:dyDescent="0.25">
      <c r="A45" s="41">
        <v>15</v>
      </c>
      <c r="B45" s="6" t="s">
        <v>111</v>
      </c>
      <c r="C45" s="6">
        <v>4</v>
      </c>
      <c r="D45" s="6" t="s">
        <v>72</v>
      </c>
      <c r="E45" s="48" t="s">
        <v>64</v>
      </c>
      <c r="F45" s="114" t="s">
        <v>114</v>
      </c>
      <c r="G45" s="49" t="s">
        <v>133</v>
      </c>
      <c r="H45" s="112">
        <v>3.3</v>
      </c>
      <c r="I45" s="43">
        <v>521</v>
      </c>
      <c r="J45" s="43">
        <v>434</v>
      </c>
      <c r="K45" s="43">
        <v>130</v>
      </c>
      <c r="L45" s="112">
        <v>3.3</v>
      </c>
      <c r="M45" s="56"/>
      <c r="N45" s="53" t="s">
        <v>136</v>
      </c>
      <c r="O45" s="68">
        <v>43460</v>
      </c>
      <c r="P45" s="43" t="s">
        <v>184</v>
      </c>
      <c r="Q45" s="13"/>
    </row>
    <row r="46" spans="1:17" s="7" customFormat="1" ht="15.75" x14ac:dyDescent="0.25">
      <c r="A46" s="41">
        <v>16</v>
      </c>
      <c r="B46" s="6" t="s">
        <v>111</v>
      </c>
      <c r="C46" s="6">
        <v>4</v>
      </c>
      <c r="D46" s="6" t="s">
        <v>72</v>
      </c>
      <c r="E46" s="48" t="s">
        <v>64</v>
      </c>
      <c r="F46" s="114" t="s">
        <v>114</v>
      </c>
      <c r="G46" s="49" t="s">
        <v>134</v>
      </c>
      <c r="H46" s="112">
        <v>3.9</v>
      </c>
      <c r="I46" s="43">
        <v>617</v>
      </c>
      <c r="J46" s="43">
        <v>497</v>
      </c>
      <c r="K46" s="43">
        <v>123</v>
      </c>
      <c r="L46" s="112">
        <v>3.9</v>
      </c>
      <c r="M46" s="56"/>
      <c r="N46" s="53" t="s">
        <v>136</v>
      </c>
      <c r="O46" s="68">
        <v>43460</v>
      </c>
      <c r="P46" s="43" t="s">
        <v>184</v>
      </c>
      <c r="Q46" s="13"/>
    </row>
    <row r="47" spans="1:17" s="7" customFormat="1" ht="15.75" x14ac:dyDescent="0.25">
      <c r="A47" s="41">
        <v>17</v>
      </c>
      <c r="B47" s="6" t="s">
        <v>111</v>
      </c>
      <c r="C47" s="6">
        <v>4</v>
      </c>
      <c r="D47" s="6" t="s">
        <v>72</v>
      </c>
      <c r="E47" s="53" t="s">
        <v>64</v>
      </c>
      <c r="F47" s="119" t="s">
        <v>127</v>
      </c>
      <c r="G47" s="49" t="s">
        <v>135</v>
      </c>
      <c r="H47" s="112">
        <v>3.7</v>
      </c>
      <c r="I47" s="43">
        <v>649</v>
      </c>
      <c r="J47" s="43">
        <v>510</v>
      </c>
      <c r="K47" s="43">
        <v>202</v>
      </c>
      <c r="L47" s="112">
        <v>3.7</v>
      </c>
      <c r="M47" s="56"/>
      <c r="N47" s="53" t="s">
        <v>136</v>
      </c>
      <c r="O47" s="68">
        <v>43460</v>
      </c>
      <c r="P47" s="43" t="s">
        <v>184</v>
      </c>
      <c r="Q47" s="13"/>
    </row>
    <row r="48" spans="1:17" s="7" customFormat="1" ht="15.75" x14ac:dyDescent="0.25">
      <c r="A48" s="41">
        <v>18</v>
      </c>
      <c r="B48" s="6" t="s">
        <v>69</v>
      </c>
      <c r="C48" s="6">
        <v>4</v>
      </c>
      <c r="D48" s="6" t="s">
        <v>63</v>
      </c>
      <c r="E48" s="43" t="s">
        <v>64</v>
      </c>
      <c r="F48" s="114" t="s">
        <v>137</v>
      </c>
      <c r="G48" s="49" t="s">
        <v>138</v>
      </c>
      <c r="H48" s="112">
        <v>3</v>
      </c>
      <c r="I48" s="43">
        <v>993</v>
      </c>
      <c r="J48" s="43">
        <v>874</v>
      </c>
      <c r="K48" s="43">
        <v>229</v>
      </c>
      <c r="L48" s="112">
        <v>3</v>
      </c>
      <c r="M48" s="56"/>
      <c r="N48" s="53" t="s">
        <v>139</v>
      </c>
      <c r="O48" s="68">
        <v>43460</v>
      </c>
      <c r="P48" s="43" t="s">
        <v>180</v>
      </c>
      <c r="Q48" s="13"/>
    </row>
    <row r="49" spans="1:17" s="7" customFormat="1" ht="15.75" x14ac:dyDescent="0.25">
      <c r="A49" s="41">
        <v>19</v>
      </c>
      <c r="B49" s="6" t="s">
        <v>65</v>
      </c>
      <c r="C49" s="6">
        <v>4</v>
      </c>
      <c r="D49" s="6" t="s">
        <v>72</v>
      </c>
      <c r="E49" s="43" t="s">
        <v>64</v>
      </c>
      <c r="F49" s="114" t="s">
        <v>140</v>
      </c>
      <c r="G49" s="49" t="s">
        <v>142</v>
      </c>
      <c r="H49" s="112">
        <v>4.2</v>
      </c>
      <c r="I49" s="43">
        <v>650</v>
      </c>
      <c r="J49" s="43">
        <v>525</v>
      </c>
      <c r="K49" s="43">
        <v>121</v>
      </c>
      <c r="L49" s="112">
        <v>4.2</v>
      </c>
      <c r="M49" s="56"/>
      <c r="N49" s="53" t="s">
        <v>144</v>
      </c>
      <c r="O49" s="68">
        <v>43460</v>
      </c>
      <c r="P49" s="43" t="s">
        <v>180</v>
      </c>
      <c r="Q49" s="13"/>
    </row>
    <row r="50" spans="1:17" s="7" customFormat="1" ht="15.75" x14ac:dyDescent="0.25">
      <c r="A50" s="41">
        <v>20</v>
      </c>
      <c r="B50" s="6" t="s">
        <v>65</v>
      </c>
      <c r="C50" s="6">
        <v>4</v>
      </c>
      <c r="D50" s="6" t="s">
        <v>72</v>
      </c>
      <c r="E50" s="43" t="s">
        <v>64</v>
      </c>
      <c r="F50" s="114" t="s">
        <v>141</v>
      </c>
      <c r="G50" s="49" t="s">
        <v>143</v>
      </c>
      <c r="H50" s="112">
        <v>4.5</v>
      </c>
      <c r="I50" s="43">
        <v>801</v>
      </c>
      <c r="J50" s="43">
        <v>688</v>
      </c>
      <c r="K50" s="43">
        <v>175</v>
      </c>
      <c r="L50" s="112">
        <v>4.5</v>
      </c>
      <c r="M50" s="56"/>
      <c r="N50" s="53" t="s">
        <v>144</v>
      </c>
      <c r="O50" s="68">
        <v>43460</v>
      </c>
      <c r="P50" s="43" t="s">
        <v>180</v>
      </c>
      <c r="Q50" s="13"/>
    </row>
    <row r="51" spans="1:17" s="7" customFormat="1" ht="15.75" x14ac:dyDescent="0.25">
      <c r="A51" s="41">
        <v>21</v>
      </c>
      <c r="B51" s="6" t="s">
        <v>65</v>
      </c>
      <c r="C51" s="6">
        <v>4</v>
      </c>
      <c r="D51" s="6" t="s">
        <v>63</v>
      </c>
      <c r="E51" s="43" t="s">
        <v>64</v>
      </c>
      <c r="F51" s="114" t="s">
        <v>145</v>
      </c>
      <c r="G51" s="49" t="s">
        <v>140</v>
      </c>
      <c r="H51" s="112">
        <v>0.9</v>
      </c>
      <c r="I51" s="43">
        <v>232</v>
      </c>
      <c r="J51" s="43">
        <v>185</v>
      </c>
      <c r="K51" s="43">
        <v>83</v>
      </c>
      <c r="L51" s="112">
        <v>0.9</v>
      </c>
      <c r="M51" s="56"/>
      <c r="N51" s="53" t="s">
        <v>146</v>
      </c>
      <c r="O51" s="68">
        <v>43460</v>
      </c>
      <c r="P51" s="43" t="s">
        <v>180</v>
      </c>
      <c r="Q51" s="13"/>
    </row>
    <row r="52" spans="1:17" s="7" customFormat="1" ht="15.75" x14ac:dyDescent="0.25">
      <c r="A52" s="41">
        <v>22</v>
      </c>
      <c r="B52" s="6" t="s">
        <v>73</v>
      </c>
      <c r="C52" s="6">
        <v>4</v>
      </c>
      <c r="D52" s="6" t="s">
        <v>63</v>
      </c>
      <c r="E52" s="43" t="s">
        <v>92</v>
      </c>
      <c r="F52" s="114" t="s">
        <v>147</v>
      </c>
      <c r="G52" s="49" t="s">
        <v>148</v>
      </c>
      <c r="H52" s="112">
        <v>1.3</v>
      </c>
      <c r="I52" s="43">
        <v>597</v>
      </c>
      <c r="J52" s="43">
        <v>512</v>
      </c>
      <c r="K52" s="43">
        <v>238</v>
      </c>
      <c r="L52" s="112">
        <v>1.3</v>
      </c>
      <c r="M52" s="56"/>
      <c r="N52" s="53" t="s">
        <v>149</v>
      </c>
      <c r="O52" s="68">
        <v>43460</v>
      </c>
      <c r="P52" s="43" t="s">
        <v>181</v>
      </c>
      <c r="Q52" s="13"/>
    </row>
    <row r="53" spans="1:17" s="7" customFormat="1" ht="15.75" x14ac:dyDescent="0.25">
      <c r="A53" s="41">
        <v>23</v>
      </c>
      <c r="B53" s="6" t="s">
        <v>150</v>
      </c>
      <c r="C53" s="6">
        <v>4</v>
      </c>
      <c r="D53" s="6" t="s">
        <v>63</v>
      </c>
      <c r="E53" s="43" t="s">
        <v>64</v>
      </c>
      <c r="F53" s="114" t="s">
        <v>120</v>
      </c>
      <c r="G53" s="49" t="s">
        <v>152</v>
      </c>
      <c r="H53" s="112">
        <v>0.7</v>
      </c>
      <c r="I53" s="43">
        <v>177</v>
      </c>
      <c r="J53" s="43">
        <v>144</v>
      </c>
      <c r="K53" s="43">
        <v>48</v>
      </c>
      <c r="L53" s="112">
        <v>0.7</v>
      </c>
      <c r="M53" s="56"/>
      <c r="N53" s="53" t="s">
        <v>156</v>
      </c>
      <c r="O53" s="68">
        <v>43460</v>
      </c>
      <c r="P53" s="43" t="s">
        <v>182</v>
      </c>
      <c r="Q53" s="13"/>
    </row>
    <row r="54" spans="1:17" s="7" customFormat="1" ht="15.75" x14ac:dyDescent="0.25">
      <c r="A54" s="41">
        <v>24</v>
      </c>
      <c r="B54" s="6" t="s">
        <v>150</v>
      </c>
      <c r="C54" s="6">
        <v>4</v>
      </c>
      <c r="D54" s="6" t="s">
        <v>63</v>
      </c>
      <c r="E54" s="43" t="s">
        <v>64</v>
      </c>
      <c r="F54" s="114" t="s">
        <v>151</v>
      </c>
      <c r="G54" s="49" t="s">
        <v>153</v>
      </c>
      <c r="H54" s="112">
        <v>0.4</v>
      </c>
      <c r="I54" s="43">
        <v>125</v>
      </c>
      <c r="J54" s="43">
        <v>105</v>
      </c>
      <c r="K54" s="43">
        <v>47</v>
      </c>
      <c r="L54" s="112">
        <v>0.4</v>
      </c>
      <c r="M54" s="56"/>
      <c r="N54" s="53" t="s">
        <v>156</v>
      </c>
      <c r="O54" s="68">
        <v>43460</v>
      </c>
      <c r="P54" s="43" t="s">
        <v>182</v>
      </c>
      <c r="Q54" s="13"/>
    </row>
    <row r="55" spans="1:17" s="7" customFormat="1" ht="15.75" x14ac:dyDescent="0.25">
      <c r="A55" s="41">
        <v>25</v>
      </c>
      <c r="B55" s="6" t="s">
        <v>150</v>
      </c>
      <c r="C55" s="6">
        <v>4</v>
      </c>
      <c r="D55" s="6" t="s">
        <v>63</v>
      </c>
      <c r="E55" s="43" t="s">
        <v>64</v>
      </c>
      <c r="F55" s="114" t="s">
        <v>112</v>
      </c>
      <c r="G55" s="49" t="s">
        <v>154</v>
      </c>
      <c r="H55" s="112">
        <v>1.1000000000000001</v>
      </c>
      <c r="I55" s="43">
        <v>355</v>
      </c>
      <c r="J55" s="43">
        <v>298</v>
      </c>
      <c r="K55" s="43">
        <v>147</v>
      </c>
      <c r="L55" s="112">
        <v>1.1000000000000001</v>
      </c>
      <c r="M55" s="56"/>
      <c r="N55" s="53" t="s">
        <v>156</v>
      </c>
      <c r="O55" s="68">
        <v>43460</v>
      </c>
      <c r="P55" s="43" t="s">
        <v>182</v>
      </c>
      <c r="Q55" s="13"/>
    </row>
    <row r="56" spans="1:17" s="7" customFormat="1" ht="15.75" x14ac:dyDescent="0.25">
      <c r="A56" s="41">
        <v>26</v>
      </c>
      <c r="B56" s="6" t="s">
        <v>150</v>
      </c>
      <c r="C56" s="6">
        <v>4</v>
      </c>
      <c r="D56" s="6" t="s">
        <v>63</v>
      </c>
      <c r="E56" s="43" t="s">
        <v>64</v>
      </c>
      <c r="F56" s="114" t="s">
        <v>112</v>
      </c>
      <c r="G56" s="49" t="s">
        <v>155</v>
      </c>
      <c r="H56" s="112">
        <v>2.4</v>
      </c>
      <c r="I56" s="43">
        <v>520</v>
      </c>
      <c r="J56" s="43">
        <v>418</v>
      </c>
      <c r="K56" s="43">
        <v>150</v>
      </c>
      <c r="L56" s="112">
        <v>2.4</v>
      </c>
      <c r="M56" s="56"/>
      <c r="N56" s="53" t="s">
        <v>156</v>
      </c>
      <c r="O56" s="68">
        <v>43460</v>
      </c>
      <c r="P56" s="43" t="s">
        <v>182</v>
      </c>
      <c r="Q56" s="13"/>
    </row>
    <row r="57" spans="1:17" s="7" customFormat="1" ht="15.75" x14ac:dyDescent="0.25">
      <c r="A57" s="41">
        <v>27</v>
      </c>
      <c r="B57" s="6" t="s">
        <v>150</v>
      </c>
      <c r="C57" s="6">
        <v>4</v>
      </c>
      <c r="D57" s="6" t="s">
        <v>63</v>
      </c>
      <c r="E57" s="43" t="s">
        <v>64</v>
      </c>
      <c r="F57" s="114" t="s">
        <v>112</v>
      </c>
      <c r="G57" s="49" t="s">
        <v>112</v>
      </c>
      <c r="H57" s="112">
        <v>0.6</v>
      </c>
      <c r="I57" s="43">
        <v>129</v>
      </c>
      <c r="J57" s="43">
        <v>112</v>
      </c>
      <c r="K57" s="43">
        <v>36</v>
      </c>
      <c r="L57" s="112">
        <v>0.6</v>
      </c>
      <c r="M57" s="56"/>
      <c r="N57" s="53" t="s">
        <v>156</v>
      </c>
      <c r="O57" s="68">
        <v>43460</v>
      </c>
      <c r="P57" s="43" t="s">
        <v>182</v>
      </c>
      <c r="Q57" s="13"/>
    </row>
    <row r="58" spans="1:17" s="7" customFormat="1" ht="15.75" x14ac:dyDescent="0.25">
      <c r="A58" s="41">
        <v>28</v>
      </c>
      <c r="B58" s="6" t="s">
        <v>62</v>
      </c>
      <c r="C58" s="6">
        <v>4</v>
      </c>
      <c r="D58" s="6" t="s">
        <v>157</v>
      </c>
      <c r="E58" s="43" t="s">
        <v>64</v>
      </c>
      <c r="F58" s="114" t="s">
        <v>158</v>
      </c>
      <c r="G58" s="49" t="s">
        <v>159</v>
      </c>
      <c r="H58" s="112">
        <v>3.5</v>
      </c>
      <c r="I58" s="43">
        <v>398</v>
      </c>
      <c r="J58" s="43">
        <v>325</v>
      </c>
      <c r="K58" s="43">
        <v>114</v>
      </c>
      <c r="L58" s="112">
        <v>3.5</v>
      </c>
      <c r="M58" s="56"/>
      <c r="N58" s="53" t="s">
        <v>160</v>
      </c>
      <c r="O58" s="68">
        <v>43460</v>
      </c>
      <c r="P58" s="43" t="s">
        <v>183</v>
      </c>
      <c r="Q58" s="13"/>
    </row>
    <row r="59" spans="1:17" s="7" customFormat="1" ht="15.75" x14ac:dyDescent="0.25">
      <c r="A59" s="41">
        <v>29</v>
      </c>
      <c r="B59" s="6" t="s">
        <v>62</v>
      </c>
      <c r="C59" s="6">
        <v>4</v>
      </c>
      <c r="D59" s="6" t="s">
        <v>117</v>
      </c>
      <c r="E59" s="43" t="s">
        <v>161</v>
      </c>
      <c r="F59" s="114" t="s">
        <v>162</v>
      </c>
      <c r="G59" s="49" t="s">
        <v>96</v>
      </c>
      <c r="H59" s="112">
        <v>1</v>
      </c>
      <c r="I59" s="43">
        <v>316</v>
      </c>
      <c r="J59" s="43">
        <v>270</v>
      </c>
      <c r="K59" s="43">
        <v>39</v>
      </c>
      <c r="L59" s="112">
        <v>1</v>
      </c>
      <c r="M59" s="56"/>
      <c r="N59" s="53" t="s">
        <v>163</v>
      </c>
      <c r="O59" s="68">
        <v>43460</v>
      </c>
      <c r="P59" s="43" t="s">
        <v>177</v>
      </c>
      <c r="Q59" s="13"/>
    </row>
    <row r="60" spans="1:17" s="7" customFormat="1" ht="15.75" x14ac:dyDescent="0.25">
      <c r="A60" s="41">
        <v>30</v>
      </c>
      <c r="B60" s="6" t="s">
        <v>111</v>
      </c>
      <c r="C60" s="6">
        <v>4</v>
      </c>
      <c r="D60" s="6" t="s">
        <v>117</v>
      </c>
      <c r="E60" s="43" t="s">
        <v>161</v>
      </c>
      <c r="F60" s="114" t="s">
        <v>164</v>
      </c>
      <c r="G60" s="49" t="s">
        <v>71</v>
      </c>
      <c r="H60" s="112">
        <v>0.9</v>
      </c>
      <c r="I60" s="43">
        <v>237</v>
      </c>
      <c r="J60" s="43">
        <v>205</v>
      </c>
      <c r="K60" s="43">
        <v>2</v>
      </c>
      <c r="L60" s="112">
        <v>0.9</v>
      </c>
      <c r="M60" s="56"/>
      <c r="N60" s="53" t="s">
        <v>165</v>
      </c>
      <c r="O60" s="68">
        <v>43460</v>
      </c>
      <c r="P60" s="43" t="s">
        <v>184</v>
      </c>
      <c r="Q60" s="13"/>
    </row>
    <row r="61" spans="1:17" s="7" customFormat="1" ht="15.75" x14ac:dyDescent="0.25">
      <c r="A61" s="41">
        <v>31</v>
      </c>
      <c r="B61" s="6" t="s">
        <v>62</v>
      </c>
      <c r="C61" s="6">
        <v>4</v>
      </c>
      <c r="D61" s="6" t="s">
        <v>72</v>
      </c>
      <c r="E61" s="43" t="s">
        <v>92</v>
      </c>
      <c r="F61" s="114" t="s">
        <v>166</v>
      </c>
      <c r="G61" s="49" t="s">
        <v>168</v>
      </c>
      <c r="H61" s="112">
        <v>9.6</v>
      </c>
      <c r="I61" s="43">
        <v>1448</v>
      </c>
      <c r="J61" s="43">
        <v>1242</v>
      </c>
      <c r="K61" s="43">
        <v>832</v>
      </c>
      <c r="L61" s="112">
        <v>9.6</v>
      </c>
      <c r="M61" s="56"/>
      <c r="N61" s="53" t="s">
        <v>169</v>
      </c>
      <c r="O61" s="68">
        <v>43460</v>
      </c>
      <c r="P61" s="43" t="s">
        <v>185</v>
      </c>
      <c r="Q61" s="13"/>
    </row>
    <row r="62" spans="1:17" s="7" customFormat="1" ht="15.75" x14ac:dyDescent="0.25">
      <c r="A62" s="41">
        <v>32</v>
      </c>
      <c r="B62" s="6" t="s">
        <v>62</v>
      </c>
      <c r="C62" s="6">
        <v>4</v>
      </c>
      <c r="D62" s="6" t="s">
        <v>72</v>
      </c>
      <c r="E62" s="43" t="s">
        <v>64</v>
      </c>
      <c r="F62" s="114" t="s">
        <v>167</v>
      </c>
      <c r="G62" s="49" t="s">
        <v>159</v>
      </c>
      <c r="H62" s="112">
        <v>5.9</v>
      </c>
      <c r="I62" s="43">
        <v>552</v>
      </c>
      <c r="J62" s="43">
        <v>440</v>
      </c>
      <c r="K62" s="43">
        <v>151</v>
      </c>
      <c r="L62" s="43">
        <v>5.9</v>
      </c>
      <c r="M62" s="56"/>
      <c r="N62" s="53" t="s">
        <v>169</v>
      </c>
      <c r="O62" s="11">
        <v>43460</v>
      </c>
      <c r="P62" s="43" t="s">
        <v>183</v>
      </c>
      <c r="Q62" s="13"/>
    </row>
    <row r="63" spans="1:17" s="7" customFormat="1" ht="15.75" x14ac:dyDescent="0.25">
      <c r="A63" s="41">
        <v>33</v>
      </c>
      <c r="B63" s="6" t="s">
        <v>62</v>
      </c>
      <c r="C63" s="6">
        <v>4</v>
      </c>
      <c r="D63" s="6" t="s">
        <v>63</v>
      </c>
      <c r="E63" s="43" t="s">
        <v>64</v>
      </c>
      <c r="F63" s="114" t="s">
        <v>170</v>
      </c>
      <c r="G63" s="49" t="s">
        <v>171</v>
      </c>
      <c r="H63" s="112">
        <v>2.8</v>
      </c>
      <c r="I63" s="43">
        <v>647</v>
      </c>
      <c r="J63" s="43">
        <v>559</v>
      </c>
      <c r="K63" s="43">
        <v>165</v>
      </c>
      <c r="L63" s="43">
        <v>2.8</v>
      </c>
      <c r="M63" s="56"/>
      <c r="N63" s="53" t="s">
        <v>172</v>
      </c>
      <c r="O63" s="11">
        <v>43460</v>
      </c>
      <c r="P63" s="43" t="s">
        <v>185</v>
      </c>
      <c r="Q63" s="13"/>
    </row>
    <row r="64" spans="1:17" s="7" customFormat="1" ht="15.75" x14ac:dyDescent="0.25">
      <c r="A64" s="41">
        <v>34</v>
      </c>
      <c r="B64" s="6" t="s">
        <v>150</v>
      </c>
      <c r="C64" s="6">
        <v>4</v>
      </c>
      <c r="D64" s="6" t="s">
        <v>72</v>
      </c>
      <c r="E64" s="43" t="s">
        <v>64</v>
      </c>
      <c r="F64" s="114" t="s">
        <v>121</v>
      </c>
      <c r="G64" s="49" t="s">
        <v>173</v>
      </c>
      <c r="H64" s="112">
        <v>3</v>
      </c>
      <c r="I64" s="43">
        <v>467</v>
      </c>
      <c r="J64" s="43">
        <v>376</v>
      </c>
      <c r="K64" s="43">
        <v>114</v>
      </c>
      <c r="L64" s="208">
        <v>3</v>
      </c>
      <c r="M64" s="56"/>
      <c r="N64" s="53" t="s">
        <v>174</v>
      </c>
      <c r="O64" s="11">
        <v>43460</v>
      </c>
      <c r="P64" s="43" t="s">
        <v>182</v>
      </c>
      <c r="Q64" s="13"/>
    </row>
    <row r="65" spans="1:18" s="7" customFormat="1" ht="15.75" x14ac:dyDescent="0.25">
      <c r="A65" s="42"/>
      <c r="B65" s="6"/>
      <c r="C65" s="6"/>
      <c r="D65" s="6"/>
      <c r="E65" s="43"/>
      <c r="F65" s="114"/>
      <c r="G65" s="49"/>
      <c r="H65" s="112"/>
      <c r="I65" s="43"/>
      <c r="J65" s="43"/>
      <c r="K65" s="43"/>
      <c r="L65" s="43"/>
      <c r="M65" s="56"/>
      <c r="N65" s="43"/>
      <c r="O65" s="11"/>
      <c r="P65" s="43"/>
      <c r="Q65" s="13"/>
    </row>
    <row r="66" spans="1:18" s="7" customFormat="1" ht="15.75" x14ac:dyDescent="0.25">
      <c r="A66" s="8"/>
      <c r="B66" s="6"/>
      <c r="C66" s="6"/>
      <c r="D66" s="6"/>
      <c r="E66" s="43"/>
      <c r="F66" s="114"/>
      <c r="G66" s="49"/>
      <c r="H66" s="112"/>
      <c r="I66" s="53"/>
      <c r="J66" s="43"/>
      <c r="K66" s="43"/>
      <c r="L66" s="43"/>
      <c r="M66" s="56"/>
      <c r="N66" s="43"/>
      <c r="O66" s="12"/>
      <c r="P66" s="43"/>
      <c r="Q66" s="13"/>
    </row>
    <row r="67" spans="1:18" s="7" customFormat="1" ht="15.75" x14ac:dyDescent="0.25">
      <c r="A67" s="18"/>
      <c r="B67" s="264" t="s">
        <v>19</v>
      </c>
      <c r="C67" s="265"/>
      <c r="D67" s="265"/>
      <c r="E67" s="266"/>
      <c r="F67" s="114"/>
      <c r="G67" s="152"/>
      <c r="H67" s="57">
        <f>H38+H39+H40+H41+H42+H43+H44+H45+H46+H47+H49+H50+H61+H62+H64</f>
        <v>66</v>
      </c>
      <c r="I67" s="127">
        <f t="shared" ref="I67:L67" si="2">I38+I39+I40+I41+I42+I43+I44+I45+I46+I47+I49+I50+I61+I62+I64</f>
        <v>9315</v>
      </c>
      <c r="J67" s="127">
        <f t="shared" si="2"/>
        <v>7702</v>
      </c>
      <c r="K67" s="127">
        <f t="shared" si="2"/>
        <v>2755</v>
      </c>
      <c r="L67" s="57">
        <f t="shared" si="2"/>
        <v>66</v>
      </c>
      <c r="M67" s="57"/>
      <c r="N67" s="53"/>
      <c r="O67" s="14"/>
      <c r="P67" s="14"/>
      <c r="Q67" s="17"/>
    </row>
    <row r="68" spans="1:18" s="7" customFormat="1" ht="15.75" x14ac:dyDescent="0.25">
      <c r="A68" s="18"/>
      <c r="B68" s="264" t="s">
        <v>20</v>
      </c>
      <c r="C68" s="265"/>
      <c r="D68" s="265"/>
      <c r="E68" s="266"/>
      <c r="F68" s="114"/>
      <c r="G68" s="152"/>
      <c r="H68" s="57">
        <f>H31+H32+H33+H34+H48+H51+H52+H53+H54+H55+H56+H57+H63</f>
        <v>18.3</v>
      </c>
      <c r="I68" s="127">
        <f t="shared" ref="I68:L68" si="3">I31+I32+I33+I34+I48+I51+I52+I53+I54+I55+I56+I57+I63</f>
        <v>5492</v>
      </c>
      <c r="J68" s="127">
        <f t="shared" si="3"/>
        <v>4607</v>
      </c>
      <c r="K68" s="127">
        <f t="shared" si="3"/>
        <v>1622</v>
      </c>
      <c r="L68" s="57">
        <f t="shared" si="3"/>
        <v>18.3</v>
      </c>
      <c r="M68" s="58"/>
      <c r="N68" s="53"/>
      <c r="O68" s="14"/>
      <c r="P68" s="14"/>
      <c r="Q68" s="17"/>
    </row>
    <row r="69" spans="1:18" s="7" customFormat="1" ht="15.75" x14ac:dyDescent="0.25">
      <c r="A69" s="18"/>
      <c r="B69" s="264" t="s">
        <v>49</v>
      </c>
      <c r="C69" s="265"/>
      <c r="D69" s="265"/>
      <c r="E69" s="266"/>
      <c r="F69" s="114"/>
      <c r="G69" s="152"/>
      <c r="H69" s="57"/>
      <c r="I69" s="127"/>
      <c r="J69" s="127"/>
      <c r="K69" s="127"/>
      <c r="L69" s="57"/>
      <c r="M69" s="58"/>
      <c r="N69" s="53"/>
      <c r="O69" s="14"/>
      <c r="P69" s="14"/>
      <c r="Q69" s="17"/>
    </row>
    <row r="70" spans="1:18" s="7" customFormat="1" ht="15.75" x14ac:dyDescent="0.25">
      <c r="A70" s="18"/>
      <c r="B70" s="264" t="s">
        <v>21</v>
      </c>
      <c r="C70" s="265"/>
      <c r="D70" s="265"/>
      <c r="E70" s="266"/>
      <c r="F70" s="119"/>
      <c r="G70" s="153"/>
      <c r="H70" s="60">
        <f>H35+H36+H37+H59+H60</f>
        <v>4.6000000000000005</v>
      </c>
      <c r="I70" s="128">
        <f t="shared" ref="I70:L70" si="4">I35+I36+I37+I59+I60</f>
        <v>1329</v>
      </c>
      <c r="J70" s="128">
        <f t="shared" si="4"/>
        <v>1152</v>
      </c>
      <c r="K70" s="128">
        <f t="shared" si="4"/>
        <v>175</v>
      </c>
      <c r="L70" s="60">
        <f t="shared" si="4"/>
        <v>4.6000000000000005</v>
      </c>
      <c r="M70" s="61"/>
      <c r="N70" s="53"/>
      <c r="O70" s="14"/>
      <c r="P70" s="14"/>
      <c r="Q70" s="17"/>
    </row>
    <row r="71" spans="1:18" s="7" customFormat="1" ht="15.75" x14ac:dyDescent="0.25">
      <c r="A71" s="18"/>
      <c r="B71" s="264" t="s">
        <v>55</v>
      </c>
      <c r="C71" s="265"/>
      <c r="D71" s="265"/>
      <c r="E71" s="266"/>
      <c r="F71" s="119"/>
      <c r="G71" s="153"/>
      <c r="H71" s="60">
        <f>H58</f>
        <v>3.5</v>
      </c>
      <c r="I71" s="128">
        <f t="shared" ref="I71:L71" si="5">I58</f>
        <v>398</v>
      </c>
      <c r="J71" s="128">
        <f t="shared" si="5"/>
        <v>325</v>
      </c>
      <c r="K71" s="128">
        <f t="shared" si="5"/>
        <v>114</v>
      </c>
      <c r="L71" s="60">
        <f t="shared" si="5"/>
        <v>3.5</v>
      </c>
      <c r="M71" s="64"/>
      <c r="N71" s="48"/>
      <c r="O71" s="24"/>
      <c r="P71" s="24"/>
      <c r="Q71" s="17"/>
    </row>
    <row r="72" spans="1:18" s="7" customFormat="1" ht="15.75" x14ac:dyDescent="0.25">
      <c r="A72" s="41"/>
      <c r="B72" s="264" t="s">
        <v>48</v>
      </c>
      <c r="C72" s="265"/>
      <c r="D72" s="265"/>
      <c r="E72" s="266"/>
      <c r="F72" s="119"/>
      <c r="G72" s="153"/>
      <c r="H72" s="60">
        <f>H67+H68+H69+H70+H71</f>
        <v>92.399999999999991</v>
      </c>
      <c r="I72" s="128">
        <f t="shared" ref="I72:L72" si="6">I67+I68+I69+I70+I71</f>
        <v>16534</v>
      </c>
      <c r="J72" s="128">
        <f t="shared" si="6"/>
        <v>13786</v>
      </c>
      <c r="K72" s="128">
        <f t="shared" si="6"/>
        <v>4666</v>
      </c>
      <c r="L72" s="60">
        <f t="shared" si="6"/>
        <v>92.399999999999991</v>
      </c>
      <c r="M72" s="64"/>
      <c r="N72" s="48"/>
      <c r="O72" s="24"/>
      <c r="P72" s="24"/>
      <c r="Q72" s="17"/>
    </row>
    <row r="73" spans="1:18" s="7" customFormat="1" ht="16.5" thickBot="1" x14ac:dyDescent="0.3">
      <c r="A73" s="76"/>
      <c r="B73" s="320" t="s">
        <v>52</v>
      </c>
      <c r="C73" s="321"/>
      <c r="D73" s="321"/>
      <c r="E73" s="322"/>
      <c r="F73" s="154"/>
      <c r="G73" s="155"/>
      <c r="H73" s="81">
        <f>H29+H72</f>
        <v>102</v>
      </c>
      <c r="I73" s="129">
        <f t="shared" ref="I73:L73" si="7">I29+I72</f>
        <v>18240</v>
      </c>
      <c r="J73" s="129">
        <f t="shared" si="7"/>
        <v>15189</v>
      </c>
      <c r="K73" s="129">
        <f t="shared" si="7"/>
        <v>4935</v>
      </c>
      <c r="L73" s="81">
        <f t="shared" si="7"/>
        <v>102</v>
      </c>
      <c r="M73" s="85"/>
      <c r="N73" s="86"/>
      <c r="O73" s="87"/>
      <c r="P73" s="83"/>
      <c r="Q73" s="84"/>
    </row>
    <row r="74" spans="1:18" s="7" customFormat="1" ht="16.5" thickBot="1" x14ac:dyDescent="0.3">
      <c r="A74" s="270" t="s">
        <v>81</v>
      </c>
      <c r="B74" s="271"/>
      <c r="C74" s="271"/>
      <c r="D74" s="271"/>
      <c r="E74" s="271"/>
      <c r="F74" s="272"/>
      <c r="G74" s="272"/>
      <c r="H74" s="272"/>
      <c r="I74" s="272"/>
      <c r="J74" s="272"/>
      <c r="K74" s="272"/>
      <c r="L74" s="271"/>
      <c r="M74" s="271"/>
      <c r="N74" s="271"/>
      <c r="O74" s="271"/>
      <c r="P74" s="271"/>
      <c r="Q74" s="271"/>
      <c r="R74" s="75"/>
    </row>
    <row r="75" spans="1:18" s="7" customFormat="1" ht="15.75" x14ac:dyDescent="0.25">
      <c r="A75" s="38">
        <v>1</v>
      </c>
      <c r="B75" s="219" t="s">
        <v>62</v>
      </c>
      <c r="C75" s="219">
        <v>3</v>
      </c>
      <c r="D75" s="6" t="s">
        <v>27</v>
      </c>
      <c r="E75" s="123" t="s">
        <v>92</v>
      </c>
      <c r="F75" s="156" t="s">
        <v>93</v>
      </c>
      <c r="G75" s="157" t="s">
        <v>94</v>
      </c>
      <c r="H75" s="158">
        <v>3.4</v>
      </c>
      <c r="I75" s="159">
        <v>101</v>
      </c>
      <c r="J75" s="130">
        <v>80</v>
      </c>
      <c r="K75" s="199">
        <v>37</v>
      </c>
      <c r="L75" s="90">
        <v>3.4</v>
      </c>
      <c r="M75" s="89"/>
      <c r="N75" s="80" t="s">
        <v>95</v>
      </c>
      <c r="O75" s="94">
        <v>43425</v>
      </c>
      <c r="P75" s="88" t="s">
        <v>185</v>
      </c>
      <c r="Q75" s="13"/>
    </row>
    <row r="76" spans="1:18" s="7" customFormat="1" ht="15.75" x14ac:dyDescent="0.25">
      <c r="A76" s="204">
        <v>2</v>
      </c>
      <c r="B76" s="111" t="s">
        <v>73</v>
      </c>
      <c r="C76" s="111">
        <v>3</v>
      </c>
      <c r="D76" s="220" t="s">
        <v>108</v>
      </c>
      <c r="E76" s="64" t="s">
        <v>64</v>
      </c>
      <c r="F76" s="118" t="s">
        <v>96</v>
      </c>
      <c r="G76" s="160" t="s">
        <v>97</v>
      </c>
      <c r="H76" s="161">
        <v>1.4</v>
      </c>
      <c r="I76" s="162">
        <v>116</v>
      </c>
      <c r="J76" s="131">
        <v>101</v>
      </c>
      <c r="K76" s="131">
        <v>19</v>
      </c>
      <c r="L76" s="91">
        <v>1.4</v>
      </c>
      <c r="M76" s="59"/>
      <c r="N76" s="82" t="s">
        <v>98</v>
      </c>
      <c r="O76" s="95">
        <v>43425</v>
      </c>
      <c r="P76" s="221" t="s">
        <v>181</v>
      </c>
      <c r="Q76" s="13"/>
    </row>
    <row r="77" spans="1:18" s="7" customFormat="1" ht="15.75" x14ac:dyDescent="0.25">
      <c r="A77" s="204">
        <v>3</v>
      </c>
      <c r="B77" s="36" t="s">
        <v>65</v>
      </c>
      <c r="C77" s="36">
        <v>4</v>
      </c>
      <c r="D77" s="15" t="s">
        <v>108</v>
      </c>
      <c r="E77" s="64" t="s">
        <v>64</v>
      </c>
      <c r="F77" s="119" t="s">
        <v>99</v>
      </c>
      <c r="G77" s="169" t="s">
        <v>101</v>
      </c>
      <c r="H77" s="112">
        <v>2.9</v>
      </c>
      <c r="I77" s="170">
        <v>310</v>
      </c>
      <c r="J77" s="133">
        <v>271</v>
      </c>
      <c r="K77" s="133">
        <v>53</v>
      </c>
      <c r="L77" s="113">
        <v>2.9</v>
      </c>
      <c r="M77" s="222"/>
      <c r="N77" s="82" t="s">
        <v>103</v>
      </c>
      <c r="O77" s="95">
        <v>43360</v>
      </c>
      <c r="P77" s="221" t="s">
        <v>180</v>
      </c>
      <c r="Q77" s="13"/>
    </row>
    <row r="78" spans="1:18" s="7" customFormat="1" ht="15.75" x14ac:dyDescent="0.25">
      <c r="A78" s="216">
        <v>4</v>
      </c>
      <c r="B78" s="36" t="s">
        <v>65</v>
      </c>
      <c r="C78" s="217">
        <v>4</v>
      </c>
      <c r="D78" s="15" t="s">
        <v>108</v>
      </c>
      <c r="E78" s="61" t="s">
        <v>64</v>
      </c>
      <c r="F78" s="119" t="s">
        <v>100</v>
      </c>
      <c r="G78" s="248" t="s">
        <v>102</v>
      </c>
      <c r="H78" s="158">
        <v>2.2000000000000002</v>
      </c>
      <c r="I78" s="159">
        <v>258</v>
      </c>
      <c r="J78" s="130">
        <v>228</v>
      </c>
      <c r="K78" s="130">
        <v>26</v>
      </c>
      <c r="L78" s="161">
        <v>2.2000000000000002</v>
      </c>
      <c r="M78" s="59"/>
      <c r="N78" s="82" t="s">
        <v>103</v>
      </c>
      <c r="O78" s="94">
        <v>43360</v>
      </c>
      <c r="P78" s="88" t="s">
        <v>180</v>
      </c>
      <c r="Q78" s="13"/>
    </row>
    <row r="79" spans="1:18" s="7" customFormat="1" ht="15.75" x14ac:dyDescent="0.25">
      <c r="A79" s="218">
        <v>5</v>
      </c>
      <c r="B79" s="36" t="s">
        <v>65</v>
      </c>
      <c r="C79" s="36">
        <v>4</v>
      </c>
      <c r="D79" s="6" t="s">
        <v>33</v>
      </c>
      <c r="E79" s="58" t="s">
        <v>64</v>
      </c>
      <c r="F79" s="114" t="s">
        <v>104</v>
      </c>
      <c r="G79" s="169" t="s">
        <v>105</v>
      </c>
      <c r="H79" s="161">
        <v>0.9</v>
      </c>
      <c r="I79" s="162">
        <v>366</v>
      </c>
      <c r="J79" s="131">
        <v>323</v>
      </c>
      <c r="K79" s="131">
        <v>13</v>
      </c>
      <c r="L79" s="91"/>
      <c r="M79" s="59">
        <v>0.9</v>
      </c>
      <c r="N79" s="82" t="s">
        <v>106</v>
      </c>
      <c r="O79" s="95">
        <v>43427</v>
      </c>
      <c r="P79" s="221" t="s">
        <v>180</v>
      </c>
      <c r="Q79" s="13"/>
    </row>
    <row r="80" spans="1:18" s="7" customFormat="1" ht="15.75" x14ac:dyDescent="0.25">
      <c r="A80" s="204"/>
      <c r="B80" s="217"/>
      <c r="C80" s="217"/>
      <c r="D80" s="6"/>
      <c r="E80" s="123"/>
      <c r="F80" s="156"/>
      <c r="G80" s="157"/>
      <c r="H80" s="158"/>
      <c r="I80" s="159"/>
      <c r="J80" s="130"/>
      <c r="K80" s="130"/>
      <c r="L80" s="90"/>
      <c r="M80" s="89"/>
      <c r="N80" s="80"/>
      <c r="O80" s="94"/>
      <c r="P80" s="88"/>
      <c r="Q80" s="13"/>
    </row>
    <row r="81" spans="1:17" s="78" customFormat="1" ht="15.75" x14ac:dyDescent="0.25">
      <c r="A81" s="250"/>
      <c r="B81" s="264" t="s">
        <v>107</v>
      </c>
      <c r="C81" s="265"/>
      <c r="D81" s="265"/>
      <c r="E81" s="266"/>
      <c r="F81" s="163"/>
      <c r="G81" s="164"/>
      <c r="H81" s="60">
        <f>H75</f>
        <v>3.4</v>
      </c>
      <c r="I81" s="128">
        <f t="shared" ref="I81:K81" si="8">I75</f>
        <v>101</v>
      </c>
      <c r="J81" s="128">
        <f t="shared" si="8"/>
        <v>80</v>
      </c>
      <c r="K81" s="128">
        <f t="shared" si="8"/>
        <v>37</v>
      </c>
      <c r="L81" s="251"/>
      <c r="M81" s="252"/>
      <c r="N81" s="69"/>
      <c r="O81" s="97"/>
      <c r="P81" s="253"/>
      <c r="Q81" s="238"/>
    </row>
    <row r="82" spans="1:17" s="78" customFormat="1" ht="15.75" x14ac:dyDescent="0.25">
      <c r="A82" s="229"/>
      <c r="B82" s="264" t="s">
        <v>109</v>
      </c>
      <c r="C82" s="265"/>
      <c r="D82" s="265"/>
      <c r="E82" s="266"/>
      <c r="F82" s="163"/>
      <c r="G82" s="164"/>
      <c r="H82" s="60">
        <f>H76+H77+H78</f>
        <v>6.5</v>
      </c>
      <c r="I82" s="128">
        <f t="shared" ref="I82:K82" si="9">I76+I77+I78</f>
        <v>684</v>
      </c>
      <c r="J82" s="128">
        <f t="shared" si="9"/>
        <v>600</v>
      </c>
      <c r="K82" s="128">
        <f t="shared" si="9"/>
        <v>98</v>
      </c>
      <c r="L82" s="251"/>
      <c r="M82" s="252"/>
      <c r="N82" s="69"/>
      <c r="O82" s="97"/>
      <c r="P82" s="253"/>
      <c r="Q82" s="238"/>
    </row>
    <row r="83" spans="1:17" s="78" customFormat="1" ht="15.75" x14ac:dyDescent="0.25">
      <c r="A83" s="215"/>
      <c r="B83" s="264" t="s">
        <v>110</v>
      </c>
      <c r="C83" s="265"/>
      <c r="D83" s="265"/>
      <c r="E83" s="266"/>
      <c r="F83" s="163"/>
      <c r="G83" s="164"/>
      <c r="H83" s="60">
        <f>H79</f>
        <v>0.9</v>
      </c>
      <c r="I83" s="128">
        <f t="shared" ref="I83:K83" si="10">I79</f>
        <v>366</v>
      </c>
      <c r="J83" s="128">
        <f t="shared" si="10"/>
        <v>323</v>
      </c>
      <c r="K83" s="128">
        <f t="shared" si="10"/>
        <v>13</v>
      </c>
      <c r="L83" s="60"/>
      <c r="M83" s="60"/>
      <c r="N83" s="96"/>
      <c r="O83" s="97"/>
      <c r="P83" s="98"/>
      <c r="Q83" s="99"/>
    </row>
    <row r="84" spans="1:17" s="78" customFormat="1" ht="16.5" thickBot="1" x14ac:dyDescent="0.3">
      <c r="A84" s="93"/>
      <c r="B84" s="264" t="s">
        <v>48</v>
      </c>
      <c r="C84" s="265"/>
      <c r="D84" s="265"/>
      <c r="E84" s="249"/>
      <c r="F84" s="165"/>
      <c r="G84" s="166"/>
      <c r="H84" s="100">
        <f>H81+H82+H83</f>
        <v>10.8</v>
      </c>
      <c r="I84" s="200">
        <f t="shared" ref="I84:K84" si="11">I81+I82+I83</f>
        <v>1151</v>
      </c>
      <c r="J84" s="200">
        <f t="shared" si="11"/>
        <v>1003</v>
      </c>
      <c r="K84" s="200">
        <f t="shared" si="11"/>
        <v>148</v>
      </c>
      <c r="L84" s="100"/>
      <c r="M84" s="100"/>
      <c r="N84" s="101"/>
      <c r="O84" s="102"/>
      <c r="P84" s="98"/>
      <c r="Q84" s="99"/>
    </row>
    <row r="85" spans="1:17" s="7" customFormat="1" ht="16.5" thickBot="1" x14ac:dyDescent="0.3">
      <c r="A85" s="256" t="s">
        <v>53</v>
      </c>
      <c r="B85" s="257"/>
      <c r="C85" s="257"/>
      <c r="D85" s="257"/>
      <c r="E85" s="257"/>
      <c r="F85" s="258"/>
      <c r="G85" s="258"/>
      <c r="H85" s="258"/>
      <c r="I85" s="258"/>
      <c r="J85" s="258"/>
      <c r="K85" s="258"/>
      <c r="L85" s="257"/>
      <c r="M85" s="257"/>
      <c r="N85" s="257"/>
      <c r="O85" s="257"/>
      <c r="P85" s="257"/>
      <c r="Q85" s="259"/>
    </row>
    <row r="86" spans="1:17" s="7" customFormat="1" ht="15.75" x14ac:dyDescent="0.25">
      <c r="A86" s="203">
        <v>1</v>
      </c>
      <c r="B86" s="40" t="s">
        <v>73</v>
      </c>
      <c r="C86" s="39">
        <v>4</v>
      </c>
      <c r="D86" s="15" t="s">
        <v>27</v>
      </c>
      <c r="E86" s="43" t="s">
        <v>64</v>
      </c>
      <c r="F86" s="202" t="s">
        <v>123</v>
      </c>
      <c r="G86" s="205" t="s">
        <v>187</v>
      </c>
      <c r="H86" s="206">
        <v>4.4000000000000004</v>
      </c>
      <c r="I86" s="122">
        <v>291</v>
      </c>
      <c r="J86" s="122">
        <v>257</v>
      </c>
      <c r="K86" s="122">
        <v>159</v>
      </c>
      <c r="L86" s="122">
        <v>4.4000000000000004</v>
      </c>
      <c r="M86" s="122"/>
      <c r="N86" s="43" t="s">
        <v>188</v>
      </c>
      <c r="O86" s="65">
        <v>43467</v>
      </c>
      <c r="P86" s="122" t="s">
        <v>181</v>
      </c>
      <c r="Q86" s="13"/>
    </row>
    <row r="87" spans="1:17" s="7" customFormat="1" ht="15.75" x14ac:dyDescent="0.25">
      <c r="A87" s="204">
        <v>2</v>
      </c>
      <c r="B87" s="5" t="s">
        <v>62</v>
      </c>
      <c r="C87" s="34">
        <v>4</v>
      </c>
      <c r="D87" s="15" t="s">
        <v>66</v>
      </c>
      <c r="E87" s="52" t="s">
        <v>64</v>
      </c>
      <c r="F87" s="156" t="s">
        <v>140</v>
      </c>
      <c r="G87" s="55" t="s">
        <v>96</v>
      </c>
      <c r="H87" s="183">
        <v>1.8</v>
      </c>
      <c r="I87" s="53">
        <v>172</v>
      </c>
      <c r="J87" s="53">
        <v>150</v>
      </c>
      <c r="K87" s="53">
        <v>44</v>
      </c>
      <c r="L87" s="183"/>
      <c r="M87" s="53">
        <v>1.8</v>
      </c>
      <c r="N87" s="43" t="s">
        <v>190</v>
      </c>
      <c r="O87" s="68">
        <v>43467</v>
      </c>
      <c r="P87" s="51" t="s">
        <v>185</v>
      </c>
      <c r="Q87" s="13"/>
    </row>
    <row r="88" spans="1:17" s="7" customFormat="1" ht="15.75" x14ac:dyDescent="0.25">
      <c r="A88" s="34">
        <v>3</v>
      </c>
      <c r="B88" s="5" t="s">
        <v>62</v>
      </c>
      <c r="C88" s="34">
        <v>4</v>
      </c>
      <c r="D88" s="15" t="s">
        <v>66</v>
      </c>
      <c r="E88" s="201" t="s">
        <v>64</v>
      </c>
      <c r="F88" s="118" t="s">
        <v>140</v>
      </c>
      <c r="G88" s="189" t="s">
        <v>140</v>
      </c>
      <c r="H88" s="191">
        <v>2.2000000000000002</v>
      </c>
      <c r="I88" s="66">
        <v>149</v>
      </c>
      <c r="J88" s="66">
        <v>129</v>
      </c>
      <c r="K88" s="66">
        <v>41</v>
      </c>
      <c r="L88" s="66"/>
      <c r="M88" s="66">
        <v>2.2000000000000002</v>
      </c>
      <c r="N88" s="43" t="s">
        <v>190</v>
      </c>
      <c r="O88" s="145">
        <v>43467</v>
      </c>
      <c r="P88" s="51" t="s">
        <v>185</v>
      </c>
      <c r="Q88" s="13"/>
    </row>
    <row r="89" spans="1:17" s="7" customFormat="1" ht="15.75" x14ac:dyDescent="0.25">
      <c r="A89" s="21">
        <v>4</v>
      </c>
      <c r="B89" s="5" t="s">
        <v>62</v>
      </c>
      <c r="C89" s="34">
        <v>4</v>
      </c>
      <c r="D89" s="15" t="s">
        <v>66</v>
      </c>
      <c r="E89" s="43" t="s">
        <v>118</v>
      </c>
      <c r="F89" s="119" t="s">
        <v>189</v>
      </c>
      <c r="G89" s="55" t="s">
        <v>120</v>
      </c>
      <c r="H89" s="183">
        <v>0.9</v>
      </c>
      <c r="I89" s="53">
        <v>105</v>
      </c>
      <c r="J89" s="53">
        <v>80</v>
      </c>
      <c r="K89" s="53">
        <v>29</v>
      </c>
      <c r="L89" s="183"/>
      <c r="M89" s="53">
        <v>0.9</v>
      </c>
      <c r="N89" s="43" t="s">
        <v>190</v>
      </c>
      <c r="O89" s="67">
        <v>43467</v>
      </c>
      <c r="P89" s="51" t="s">
        <v>183</v>
      </c>
      <c r="Q89" s="13"/>
    </row>
    <row r="90" spans="1:17" s="7" customFormat="1" ht="15.75" x14ac:dyDescent="0.25">
      <c r="A90" s="8">
        <v>5</v>
      </c>
      <c r="B90" s="34" t="s">
        <v>150</v>
      </c>
      <c r="C90" s="6">
        <v>3</v>
      </c>
      <c r="D90" s="15" t="s">
        <v>56</v>
      </c>
      <c r="E90" s="43" t="s">
        <v>64</v>
      </c>
      <c r="F90" s="114" t="s">
        <v>191</v>
      </c>
      <c r="G90" s="190" t="s">
        <v>97</v>
      </c>
      <c r="H90" s="112">
        <v>1</v>
      </c>
      <c r="I90" s="43">
        <v>173</v>
      </c>
      <c r="J90" s="43">
        <v>151</v>
      </c>
      <c r="K90" s="43">
        <v>32</v>
      </c>
      <c r="L90" s="43">
        <v>1</v>
      </c>
      <c r="M90" s="56"/>
      <c r="N90" s="53" t="s">
        <v>192</v>
      </c>
      <c r="O90" s="67">
        <v>43476</v>
      </c>
      <c r="P90" s="14" t="s">
        <v>182</v>
      </c>
      <c r="Q90" s="13"/>
    </row>
    <row r="91" spans="1:17" s="7" customFormat="1" ht="15.75" x14ac:dyDescent="0.25">
      <c r="A91" s="21">
        <v>6</v>
      </c>
      <c r="B91" s="34" t="s">
        <v>150</v>
      </c>
      <c r="C91" s="6">
        <v>4</v>
      </c>
      <c r="D91" s="15" t="s">
        <v>193</v>
      </c>
      <c r="E91" s="43" t="s">
        <v>64</v>
      </c>
      <c r="F91" s="114" t="s">
        <v>114</v>
      </c>
      <c r="G91" s="190" t="s">
        <v>194</v>
      </c>
      <c r="H91" s="112">
        <v>0.1</v>
      </c>
      <c r="I91" s="43">
        <v>13</v>
      </c>
      <c r="J91" s="43">
        <v>11</v>
      </c>
      <c r="K91" s="43">
        <v>0</v>
      </c>
      <c r="L91" s="43"/>
      <c r="M91" s="56">
        <v>0.1</v>
      </c>
      <c r="N91" s="53" t="s">
        <v>195</v>
      </c>
      <c r="O91" s="67">
        <v>43476</v>
      </c>
      <c r="P91" s="12" t="s">
        <v>182</v>
      </c>
      <c r="Q91" s="13"/>
    </row>
    <row r="92" spans="1:17" s="7" customFormat="1" ht="15.75" x14ac:dyDescent="0.25">
      <c r="A92" s="8">
        <v>7</v>
      </c>
      <c r="B92" s="5" t="s">
        <v>65</v>
      </c>
      <c r="C92" s="6">
        <v>4</v>
      </c>
      <c r="D92" s="15" t="s">
        <v>26</v>
      </c>
      <c r="E92" s="43" t="s">
        <v>92</v>
      </c>
      <c r="F92" s="114" t="s">
        <v>104</v>
      </c>
      <c r="G92" s="190" t="s">
        <v>124</v>
      </c>
      <c r="H92" s="112">
        <v>10</v>
      </c>
      <c r="I92" s="43">
        <v>336</v>
      </c>
      <c r="J92" s="43">
        <v>282</v>
      </c>
      <c r="K92" s="43">
        <v>115</v>
      </c>
      <c r="L92" s="208">
        <v>10</v>
      </c>
      <c r="M92" s="56"/>
      <c r="N92" s="53" t="s">
        <v>197</v>
      </c>
      <c r="O92" s="67">
        <v>43476</v>
      </c>
      <c r="P92" s="12" t="s">
        <v>180</v>
      </c>
      <c r="Q92" s="13"/>
    </row>
    <row r="93" spans="1:17" s="7" customFormat="1" ht="15.75" x14ac:dyDescent="0.25">
      <c r="A93" s="21">
        <v>8</v>
      </c>
      <c r="B93" s="5" t="s">
        <v>150</v>
      </c>
      <c r="C93" s="6">
        <v>4</v>
      </c>
      <c r="D93" s="15" t="s">
        <v>27</v>
      </c>
      <c r="E93" s="43" t="s">
        <v>64</v>
      </c>
      <c r="F93" s="114" t="s">
        <v>114</v>
      </c>
      <c r="G93" s="190" t="s">
        <v>164</v>
      </c>
      <c r="H93" s="112">
        <v>4.3</v>
      </c>
      <c r="I93" s="43">
        <v>100</v>
      </c>
      <c r="J93" s="43">
        <v>84</v>
      </c>
      <c r="K93" s="43">
        <v>25</v>
      </c>
      <c r="L93" s="43">
        <v>4.3</v>
      </c>
      <c r="M93" s="56"/>
      <c r="N93" s="53" t="s">
        <v>198</v>
      </c>
      <c r="O93" s="67">
        <v>43476</v>
      </c>
      <c r="P93" s="12" t="s">
        <v>182</v>
      </c>
      <c r="Q93" s="13"/>
    </row>
    <row r="94" spans="1:17" s="7" customFormat="1" ht="15.75" x14ac:dyDescent="0.25">
      <c r="A94" s="8">
        <v>9</v>
      </c>
      <c r="B94" s="5" t="s">
        <v>111</v>
      </c>
      <c r="C94" s="6">
        <v>4</v>
      </c>
      <c r="D94" s="15" t="s">
        <v>26</v>
      </c>
      <c r="E94" s="43" t="s">
        <v>64</v>
      </c>
      <c r="F94" s="114" t="s">
        <v>199</v>
      </c>
      <c r="G94" s="190" t="s">
        <v>123</v>
      </c>
      <c r="H94" s="112">
        <v>8.8000000000000007</v>
      </c>
      <c r="I94" s="43">
        <v>107</v>
      </c>
      <c r="J94" s="43">
        <v>53</v>
      </c>
      <c r="K94" s="43">
        <v>0</v>
      </c>
      <c r="L94" s="43">
        <v>8.8000000000000007</v>
      </c>
      <c r="M94" s="56"/>
      <c r="N94" s="53" t="s">
        <v>201</v>
      </c>
      <c r="O94" s="67">
        <v>43476</v>
      </c>
      <c r="P94" s="12" t="s">
        <v>184</v>
      </c>
      <c r="Q94" s="13"/>
    </row>
    <row r="95" spans="1:17" s="7" customFormat="1" ht="15.75" x14ac:dyDescent="0.25">
      <c r="A95" s="21">
        <v>10</v>
      </c>
      <c r="B95" s="5" t="s">
        <v>62</v>
      </c>
      <c r="C95" s="6">
        <v>4</v>
      </c>
      <c r="D95" s="15" t="s">
        <v>27</v>
      </c>
      <c r="E95" s="43" t="s">
        <v>119</v>
      </c>
      <c r="F95" s="114" t="s">
        <v>145</v>
      </c>
      <c r="G95" s="190" t="s">
        <v>200</v>
      </c>
      <c r="H95" s="112">
        <v>2.9</v>
      </c>
      <c r="I95" s="43">
        <v>105</v>
      </c>
      <c r="J95" s="43">
        <v>89</v>
      </c>
      <c r="K95" s="43">
        <v>40</v>
      </c>
      <c r="L95" s="43">
        <v>2.9</v>
      </c>
      <c r="M95" s="56"/>
      <c r="N95" s="53" t="s">
        <v>202</v>
      </c>
      <c r="O95" s="67">
        <v>43476</v>
      </c>
      <c r="P95" s="12" t="s">
        <v>203</v>
      </c>
      <c r="Q95" s="13"/>
    </row>
    <row r="96" spans="1:17" s="7" customFormat="1" ht="15.75" x14ac:dyDescent="0.25">
      <c r="A96" s="8">
        <v>11</v>
      </c>
      <c r="B96" s="5" t="s">
        <v>62</v>
      </c>
      <c r="C96" s="6">
        <v>4</v>
      </c>
      <c r="D96" s="15" t="s">
        <v>27</v>
      </c>
      <c r="E96" s="43" t="s">
        <v>119</v>
      </c>
      <c r="F96" s="114" t="s">
        <v>164</v>
      </c>
      <c r="G96" s="190" t="s">
        <v>196</v>
      </c>
      <c r="H96" s="112">
        <v>4.2</v>
      </c>
      <c r="I96" s="43">
        <v>63</v>
      </c>
      <c r="J96" s="43">
        <v>53</v>
      </c>
      <c r="K96" s="43">
        <v>13</v>
      </c>
      <c r="L96" s="43">
        <v>4.2</v>
      </c>
      <c r="M96" s="56"/>
      <c r="N96" s="53" t="s">
        <v>202</v>
      </c>
      <c r="O96" s="67">
        <v>43476</v>
      </c>
      <c r="P96" s="12" t="s">
        <v>203</v>
      </c>
      <c r="Q96" s="13"/>
    </row>
    <row r="97" spans="1:17" s="7" customFormat="1" ht="15.75" x14ac:dyDescent="0.25">
      <c r="A97" s="21">
        <v>12</v>
      </c>
      <c r="B97" s="5" t="s">
        <v>62</v>
      </c>
      <c r="C97" s="6">
        <v>4</v>
      </c>
      <c r="D97" s="15" t="s">
        <v>31</v>
      </c>
      <c r="E97" s="43" t="s">
        <v>119</v>
      </c>
      <c r="F97" s="114" t="s">
        <v>164</v>
      </c>
      <c r="G97" s="190" t="s">
        <v>168</v>
      </c>
      <c r="H97" s="112">
        <v>0.2</v>
      </c>
      <c r="I97" s="43">
        <v>10</v>
      </c>
      <c r="J97" s="43">
        <v>9</v>
      </c>
      <c r="K97" s="43">
        <v>0</v>
      </c>
      <c r="L97" s="43"/>
      <c r="M97" s="56">
        <v>0.2</v>
      </c>
      <c r="N97" s="53" t="s">
        <v>204</v>
      </c>
      <c r="O97" s="67">
        <v>43476</v>
      </c>
      <c r="P97" s="12" t="s">
        <v>203</v>
      </c>
      <c r="Q97" s="13"/>
    </row>
    <row r="98" spans="1:17" s="7" customFormat="1" ht="15.75" x14ac:dyDescent="0.25">
      <c r="A98" s="8">
        <v>13</v>
      </c>
      <c r="B98" s="5" t="s">
        <v>205</v>
      </c>
      <c r="C98" s="6">
        <v>4</v>
      </c>
      <c r="D98" s="15" t="s">
        <v>27</v>
      </c>
      <c r="E98" s="43" t="s">
        <v>64</v>
      </c>
      <c r="F98" s="114" t="s">
        <v>206</v>
      </c>
      <c r="G98" s="190" t="s">
        <v>147</v>
      </c>
      <c r="H98" s="112">
        <v>3.5</v>
      </c>
      <c r="I98" s="43">
        <v>142</v>
      </c>
      <c r="J98" s="43">
        <v>110</v>
      </c>
      <c r="K98" s="43">
        <v>18</v>
      </c>
      <c r="L98" s="43">
        <v>3.5</v>
      </c>
      <c r="M98" s="209"/>
      <c r="N98" s="53" t="s">
        <v>207</v>
      </c>
      <c r="O98" s="67">
        <v>43476</v>
      </c>
      <c r="P98" s="323" t="s">
        <v>176</v>
      </c>
      <c r="Q98" s="13"/>
    </row>
    <row r="99" spans="1:17" s="7" customFormat="1" ht="15.75" x14ac:dyDescent="0.25">
      <c r="A99" s="21">
        <v>14</v>
      </c>
      <c r="B99" s="5" t="s">
        <v>73</v>
      </c>
      <c r="C99" s="6">
        <v>4</v>
      </c>
      <c r="D99" s="15" t="s">
        <v>66</v>
      </c>
      <c r="E99" s="43" t="s">
        <v>208</v>
      </c>
      <c r="F99" s="114" t="s">
        <v>137</v>
      </c>
      <c r="G99" s="190" t="s">
        <v>153</v>
      </c>
      <c r="H99" s="112">
        <v>2.6</v>
      </c>
      <c r="I99" s="43">
        <v>62</v>
      </c>
      <c r="J99" s="43">
        <v>49</v>
      </c>
      <c r="K99" s="43">
        <v>22</v>
      </c>
      <c r="L99" s="43"/>
      <c r="M99" s="209">
        <v>2.6</v>
      </c>
      <c r="N99" s="53" t="s">
        <v>209</v>
      </c>
      <c r="O99" s="67">
        <v>43488</v>
      </c>
      <c r="P99" s="53" t="s">
        <v>181</v>
      </c>
      <c r="Q99" s="13"/>
    </row>
    <row r="100" spans="1:17" s="7" customFormat="1" ht="15.75" x14ac:dyDescent="0.25">
      <c r="A100" s="8">
        <v>15</v>
      </c>
      <c r="B100" s="5" t="s">
        <v>73</v>
      </c>
      <c r="C100" s="6">
        <v>4</v>
      </c>
      <c r="D100" s="15" t="s">
        <v>66</v>
      </c>
      <c r="E100" s="43" t="s">
        <v>208</v>
      </c>
      <c r="F100" s="114" t="s">
        <v>137</v>
      </c>
      <c r="G100" s="190" t="s">
        <v>100</v>
      </c>
      <c r="H100" s="112">
        <v>1.7</v>
      </c>
      <c r="I100" s="43">
        <v>58</v>
      </c>
      <c r="J100" s="43">
        <v>44</v>
      </c>
      <c r="K100" s="43">
        <v>19</v>
      </c>
      <c r="L100" s="43"/>
      <c r="M100" s="56">
        <v>1.7</v>
      </c>
      <c r="N100" s="53" t="s">
        <v>209</v>
      </c>
      <c r="O100" s="67">
        <v>43488</v>
      </c>
      <c r="P100" s="66" t="s">
        <v>181</v>
      </c>
      <c r="Q100" s="13"/>
    </row>
    <row r="101" spans="1:17" s="7" customFormat="1" ht="15.75" x14ac:dyDescent="0.25">
      <c r="A101" s="2"/>
      <c r="B101" s="5"/>
      <c r="C101" s="6"/>
      <c r="D101" s="6"/>
      <c r="E101" s="43"/>
      <c r="F101" s="114"/>
      <c r="G101" s="49"/>
      <c r="H101" s="112"/>
      <c r="I101" s="43"/>
      <c r="J101" s="43"/>
      <c r="K101" s="43"/>
      <c r="L101" s="43"/>
      <c r="M101" s="56"/>
      <c r="N101" s="43"/>
      <c r="O101" s="11"/>
      <c r="P101" s="43"/>
      <c r="Q101" s="13"/>
    </row>
    <row r="102" spans="1:17" s="7" customFormat="1" ht="15.75" x14ac:dyDescent="0.25">
      <c r="A102" s="8"/>
      <c r="B102" s="293" t="s">
        <v>66</v>
      </c>
      <c r="C102" s="294"/>
      <c r="D102" s="26"/>
      <c r="E102" s="53"/>
      <c r="F102" s="163"/>
      <c r="G102" s="167"/>
      <c r="H102" s="60">
        <f>H87+H88+H89+H99+H100</f>
        <v>9.1999999999999993</v>
      </c>
      <c r="I102" s="128">
        <f t="shared" ref="I102:M102" si="12">I87+I88+I89+I99+I100</f>
        <v>546</v>
      </c>
      <c r="J102" s="128">
        <f t="shared" si="12"/>
        <v>452</v>
      </c>
      <c r="K102" s="128">
        <f t="shared" si="12"/>
        <v>155</v>
      </c>
      <c r="L102" s="60"/>
      <c r="M102" s="60">
        <f t="shared" si="12"/>
        <v>9.1999999999999993</v>
      </c>
      <c r="N102" s="69"/>
      <c r="O102" s="14"/>
      <c r="P102" s="14"/>
      <c r="Q102" s="17"/>
    </row>
    <row r="103" spans="1:17" s="7" customFormat="1" ht="15.75" x14ac:dyDescent="0.25">
      <c r="A103" s="8"/>
      <c r="B103" s="274" t="s">
        <v>56</v>
      </c>
      <c r="C103" s="275"/>
      <c r="D103" s="26"/>
      <c r="E103" s="53"/>
      <c r="F103" s="163"/>
      <c r="G103" s="167"/>
      <c r="H103" s="60">
        <f>H90</f>
        <v>1</v>
      </c>
      <c r="I103" s="128">
        <f t="shared" ref="I103:M103" si="13">I90</f>
        <v>173</v>
      </c>
      <c r="J103" s="128">
        <f t="shared" si="13"/>
        <v>151</v>
      </c>
      <c r="K103" s="128">
        <f t="shared" si="13"/>
        <v>32</v>
      </c>
      <c r="L103" s="60">
        <f t="shared" si="13"/>
        <v>1</v>
      </c>
      <c r="M103" s="60"/>
      <c r="N103" s="69"/>
      <c r="O103" s="14"/>
      <c r="P103" s="14"/>
      <c r="Q103" s="17"/>
    </row>
    <row r="104" spans="1:17" s="7" customFormat="1" ht="15.75" x14ac:dyDescent="0.25">
      <c r="A104" s="8"/>
      <c r="B104" s="274" t="s">
        <v>57</v>
      </c>
      <c r="C104" s="275"/>
      <c r="D104" s="26"/>
      <c r="E104" s="53"/>
      <c r="F104" s="163"/>
      <c r="G104" s="167"/>
      <c r="H104" s="60"/>
      <c r="I104" s="128"/>
      <c r="J104" s="128"/>
      <c r="K104" s="128"/>
      <c r="L104" s="60"/>
      <c r="M104" s="60"/>
      <c r="N104" s="69"/>
      <c r="O104" s="214"/>
      <c r="P104" s="14"/>
      <c r="Q104" s="17"/>
    </row>
    <row r="105" spans="1:17" s="7" customFormat="1" ht="15.75" x14ac:dyDescent="0.25">
      <c r="A105" s="8"/>
      <c r="B105" s="262" t="s">
        <v>23</v>
      </c>
      <c r="C105" s="263"/>
      <c r="D105" s="26"/>
      <c r="E105" s="53"/>
      <c r="F105" s="163"/>
      <c r="G105" s="167"/>
      <c r="H105" s="60"/>
      <c r="I105" s="128"/>
      <c r="J105" s="128"/>
      <c r="K105" s="128"/>
      <c r="L105" s="60"/>
      <c r="M105" s="60"/>
      <c r="N105" s="69"/>
      <c r="O105" s="14"/>
      <c r="P105" s="14"/>
      <c r="Q105" s="17"/>
    </row>
    <row r="106" spans="1:17" s="7" customFormat="1" ht="15.75" x14ac:dyDescent="0.25">
      <c r="A106" s="8"/>
      <c r="B106" s="262" t="s">
        <v>24</v>
      </c>
      <c r="C106" s="263"/>
      <c r="D106" s="26"/>
      <c r="E106" s="53"/>
      <c r="F106" s="163"/>
      <c r="G106" s="167"/>
      <c r="H106" s="60">
        <f>H91</f>
        <v>0.1</v>
      </c>
      <c r="I106" s="128">
        <f t="shared" ref="I106:M106" si="14">I91</f>
        <v>13</v>
      </c>
      <c r="J106" s="128">
        <f t="shared" si="14"/>
        <v>11</v>
      </c>
      <c r="K106" s="128">
        <f t="shared" si="14"/>
        <v>0</v>
      </c>
      <c r="L106" s="60"/>
      <c r="M106" s="60">
        <f t="shared" si="14"/>
        <v>0.1</v>
      </c>
      <c r="N106" s="69"/>
      <c r="O106" s="14"/>
      <c r="P106" s="14"/>
      <c r="Q106" s="17"/>
    </row>
    <row r="107" spans="1:17" s="7" customFormat="1" ht="15.75" x14ac:dyDescent="0.25">
      <c r="A107" s="8"/>
      <c r="B107" s="262" t="s">
        <v>25</v>
      </c>
      <c r="C107" s="263"/>
      <c r="D107" s="26"/>
      <c r="E107" s="53"/>
      <c r="F107" s="163"/>
      <c r="G107" s="167"/>
      <c r="H107" s="60"/>
      <c r="I107" s="128"/>
      <c r="J107" s="128"/>
      <c r="K107" s="128"/>
      <c r="L107" s="60"/>
      <c r="M107" s="60"/>
      <c r="N107" s="211"/>
      <c r="O107" s="14"/>
      <c r="P107" s="14"/>
      <c r="Q107" s="17"/>
    </row>
    <row r="108" spans="1:17" s="7" customFormat="1" ht="15.75" x14ac:dyDescent="0.25">
      <c r="A108" s="8"/>
      <c r="B108" s="262" t="s">
        <v>26</v>
      </c>
      <c r="C108" s="263"/>
      <c r="D108" s="26"/>
      <c r="E108" s="53"/>
      <c r="F108" s="163"/>
      <c r="G108" s="167"/>
      <c r="H108" s="60">
        <f>H92+H94</f>
        <v>18.8</v>
      </c>
      <c r="I108" s="128">
        <f t="shared" ref="I108:M108" si="15">I92+I94</f>
        <v>443</v>
      </c>
      <c r="J108" s="128">
        <f t="shared" si="15"/>
        <v>335</v>
      </c>
      <c r="K108" s="128">
        <f t="shared" si="15"/>
        <v>115</v>
      </c>
      <c r="L108" s="60">
        <f t="shared" si="15"/>
        <v>18.8</v>
      </c>
      <c r="M108" s="60"/>
      <c r="N108" s="69"/>
      <c r="O108" s="14"/>
      <c r="P108" s="14"/>
      <c r="Q108" s="17"/>
    </row>
    <row r="109" spans="1:17" s="7" customFormat="1" ht="15.75" x14ac:dyDescent="0.25">
      <c r="A109" s="8"/>
      <c r="B109" s="262" t="s">
        <v>27</v>
      </c>
      <c r="C109" s="263"/>
      <c r="D109" s="26"/>
      <c r="E109" s="53"/>
      <c r="F109" s="163"/>
      <c r="G109" s="167"/>
      <c r="H109" s="60">
        <f>H86+H93+H95+H96+H98</f>
        <v>19.3</v>
      </c>
      <c r="I109" s="128">
        <f t="shared" ref="I109:M109" si="16">I86+I93+I95+I96+I98</f>
        <v>701</v>
      </c>
      <c r="J109" s="128">
        <f t="shared" si="16"/>
        <v>593</v>
      </c>
      <c r="K109" s="128">
        <f t="shared" si="16"/>
        <v>255</v>
      </c>
      <c r="L109" s="60">
        <f t="shared" si="16"/>
        <v>19.3</v>
      </c>
      <c r="M109" s="60"/>
      <c r="N109" s="69"/>
      <c r="O109" s="14"/>
      <c r="P109" s="14"/>
      <c r="Q109" s="17"/>
    </row>
    <row r="110" spans="1:17" s="7" customFormat="1" ht="15.75" x14ac:dyDescent="0.25">
      <c r="A110" s="8"/>
      <c r="B110" s="262" t="s">
        <v>35</v>
      </c>
      <c r="C110" s="263"/>
      <c r="D110" s="26"/>
      <c r="E110" s="53"/>
      <c r="F110" s="163"/>
      <c r="G110" s="167"/>
      <c r="H110" s="60"/>
      <c r="I110" s="128"/>
      <c r="J110" s="128"/>
      <c r="K110" s="128"/>
      <c r="L110" s="60"/>
      <c r="M110" s="60"/>
      <c r="N110" s="69"/>
      <c r="O110" s="14"/>
      <c r="P110" s="14"/>
      <c r="Q110" s="17"/>
    </row>
    <row r="111" spans="1:17" s="7" customFormat="1" ht="15.75" x14ac:dyDescent="0.25">
      <c r="A111" s="8"/>
      <c r="B111" s="260" t="s">
        <v>28</v>
      </c>
      <c r="C111" s="261"/>
      <c r="D111" s="26"/>
      <c r="E111" s="53"/>
      <c r="F111" s="163"/>
      <c r="G111" s="167"/>
      <c r="H111" s="60"/>
      <c r="I111" s="128"/>
      <c r="J111" s="128"/>
      <c r="K111" s="128"/>
      <c r="L111" s="60"/>
      <c r="M111" s="60"/>
      <c r="N111" s="69"/>
      <c r="O111" s="14"/>
      <c r="P111" s="14"/>
      <c r="Q111" s="17"/>
    </row>
    <row r="112" spans="1:17" s="7" customFormat="1" ht="15.75" x14ac:dyDescent="0.25">
      <c r="A112" s="8"/>
      <c r="B112" s="262" t="s">
        <v>29</v>
      </c>
      <c r="C112" s="263"/>
      <c r="D112" s="26"/>
      <c r="E112" s="53"/>
      <c r="F112" s="163"/>
      <c r="G112" s="167"/>
      <c r="H112" s="60"/>
      <c r="I112" s="128"/>
      <c r="J112" s="128"/>
      <c r="K112" s="128"/>
      <c r="L112" s="60"/>
      <c r="M112" s="60"/>
      <c r="N112" s="69"/>
      <c r="O112" s="14"/>
      <c r="P112" s="14"/>
      <c r="Q112" s="17"/>
    </row>
    <row r="113" spans="1:17" s="7" customFormat="1" ht="15.75" x14ac:dyDescent="0.25">
      <c r="A113" s="8"/>
      <c r="B113" s="262" t="s">
        <v>30</v>
      </c>
      <c r="C113" s="263"/>
      <c r="D113" s="26"/>
      <c r="E113" s="53"/>
      <c r="F113" s="163"/>
      <c r="G113" s="167"/>
      <c r="H113" s="60"/>
      <c r="I113" s="128"/>
      <c r="J113" s="128"/>
      <c r="K113" s="128"/>
      <c r="L113" s="60"/>
      <c r="M113" s="60"/>
      <c r="N113" s="69"/>
      <c r="O113" s="14"/>
      <c r="P113" s="14"/>
      <c r="Q113" s="17"/>
    </row>
    <row r="114" spans="1:17" s="7" customFormat="1" ht="15.75" x14ac:dyDescent="0.25">
      <c r="A114" s="8"/>
      <c r="B114" s="262" t="s">
        <v>59</v>
      </c>
      <c r="C114" s="263"/>
      <c r="D114" s="26"/>
      <c r="E114" s="53"/>
      <c r="F114" s="163"/>
      <c r="G114" s="167"/>
      <c r="H114" s="60"/>
      <c r="I114" s="128"/>
      <c r="J114" s="128"/>
      <c r="K114" s="128"/>
      <c r="L114" s="60"/>
      <c r="M114" s="60"/>
      <c r="N114" s="69"/>
      <c r="O114" s="14"/>
      <c r="P114" s="14"/>
      <c r="Q114" s="17"/>
    </row>
    <row r="115" spans="1:17" s="7" customFormat="1" ht="15.75" x14ac:dyDescent="0.25">
      <c r="A115" s="8"/>
      <c r="B115" s="262" t="s">
        <v>31</v>
      </c>
      <c r="C115" s="263"/>
      <c r="D115" s="26"/>
      <c r="E115" s="53"/>
      <c r="F115" s="163"/>
      <c r="G115" s="167"/>
      <c r="H115" s="60">
        <f>H97</f>
        <v>0.2</v>
      </c>
      <c r="I115" s="128">
        <f t="shared" ref="I115:M115" si="17">I97</f>
        <v>10</v>
      </c>
      <c r="J115" s="128">
        <f t="shared" si="17"/>
        <v>9</v>
      </c>
      <c r="K115" s="128">
        <f t="shared" si="17"/>
        <v>0</v>
      </c>
      <c r="L115" s="60"/>
      <c r="M115" s="60">
        <f t="shared" si="17"/>
        <v>0.2</v>
      </c>
      <c r="N115" s="69"/>
      <c r="O115" s="14"/>
      <c r="P115" s="14"/>
      <c r="Q115" s="17"/>
    </row>
    <row r="116" spans="1:17" s="7" customFormat="1" ht="15.75" x14ac:dyDescent="0.25">
      <c r="A116" s="8"/>
      <c r="B116" s="262" t="s">
        <v>32</v>
      </c>
      <c r="C116" s="263"/>
      <c r="D116" s="26"/>
      <c r="E116" s="53"/>
      <c r="F116" s="163"/>
      <c r="G116" s="167"/>
      <c r="H116" s="60"/>
      <c r="I116" s="128"/>
      <c r="J116" s="128"/>
      <c r="K116" s="128"/>
      <c r="L116" s="60"/>
      <c r="M116" s="60"/>
      <c r="N116" s="69"/>
      <c r="O116" s="14"/>
      <c r="P116" s="14"/>
      <c r="Q116" s="17"/>
    </row>
    <row r="117" spans="1:17" s="7" customFormat="1" ht="15.75" x14ac:dyDescent="0.25">
      <c r="A117" s="8"/>
      <c r="B117" s="262" t="s">
        <v>33</v>
      </c>
      <c r="C117" s="263"/>
      <c r="D117" s="26"/>
      <c r="E117" s="53"/>
      <c r="F117" s="163"/>
      <c r="G117" s="167"/>
      <c r="H117" s="60"/>
      <c r="I117" s="128"/>
      <c r="J117" s="128"/>
      <c r="K117" s="128"/>
      <c r="L117" s="60"/>
      <c r="M117" s="60"/>
      <c r="N117" s="69"/>
      <c r="O117" s="14"/>
      <c r="P117" s="14"/>
      <c r="Q117" s="17"/>
    </row>
    <row r="118" spans="1:17" s="7" customFormat="1" ht="15.75" x14ac:dyDescent="0.25">
      <c r="A118" s="8"/>
      <c r="B118" s="295" t="s">
        <v>22</v>
      </c>
      <c r="C118" s="296"/>
      <c r="D118" s="26"/>
      <c r="E118" s="53"/>
      <c r="F118" s="163"/>
      <c r="G118" s="167"/>
      <c r="H118" s="60">
        <f>H102+H103+H104+H105+H106+H107+H108+H109+H110+H111+H112+H113+H114+H115+H116+H117</f>
        <v>48.600000000000009</v>
      </c>
      <c r="I118" s="128">
        <f t="shared" ref="I118:M118" si="18">I102+I103+I104+I105+I106+I107+I108+I109+I110+I111+I112+I113+I114+I115+I116+I117</f>
        <v>1886</v>
      </c>
      <c r="J118" s="128">
        <f t="shared" si="18"/>
        <v>1551</v>
      </c>
      <c r="K118" s="128">
        <f t="shared" si="18"/>
        <v>557</v>
      </c>
      <c r="L118" s="60">
        <f t="shared" si="18"/>
        <v>39.1</v>
      </c>
      <c r="M118" s="60">
        <f t="shared" si="18"/>
        <v>9.4999999999999982</v>
      </c>
      <c r="N118" s="69"/>
      <c r="O118" s="14"/>
      <c r="P118" s="14"/>
      <c r="Q118" s="17"/>
    </row>
    <row r="119" spans="1:17" s="7" customFormat="1" ht="16.5" thickBot="1" x14ac:dyDescent="0.3">
      <c r="A119" s="27"/>
      <c r="B119" s="267" t="s">
        <v>54</v>
      </c>
      <c r="C119" s="268"/>
      <c r="D119" s="268"/>
      <c r="E119" s="268"/>
      <c r="F119" s="269"/>
      <c r="G119" s="168"/>
      <c r="H119" s="63">
        <f>H118+H84</f>
        <v>59.400000000000006</v>
      </c>
      <c r="I119" s="132">
        <f t="shared" ref="I119:M119" si="19">I118+I84</f>
        <v>3037</v>
      </c>
      <c r="J119" s="132">
        <f t="shared" si="19"/>
        <v>2554</v>
      </c>
      <c r="K119" s="132">
        <f t="shared" si="19"/>
        <v>705</v>
      </c>
      <c r="L119" s="63">
        <f t="shared" si="19"/>
        <v>39.1</v>
      </c>
      <c r="M119" s="63">
        <f t="shared" si="19"/>
        <v>9.4999999999999982</v>
      </c>
      <c r="N119" s="48"/>
      <c r="O119" s="24"/>
      <c r="P119" s="24"/>
      <c r="Q119" s="25"/>
    </row>
    <row r="120" spans="1:17" s="7" customFormat="1" ht="16.5" thickBot="1" x14ac:dyDescent="0.3">
      <c r="A120" s="256" t="s">
        <v>58</v>
      </c>
      <c r="B120" s="257"/>
      <c r="C120" s="257"/>
      <c r="D120" s="257"/>
      <c r="E120" s="257"/>
      <c r="F120" s="258"/>
      <c r="G120" s="258"/>
      <c r="H120" s="258"/>
      <c r="I120" s="258"/>
      <c r="J120" s="258"/>
      <c r="K120" s="258"/>
      <c r="L120" s="257"/>
      <c r="M120" s="257"/>
      <c r="N120" s="257"/>
      <c r="O120" s="257"/>
      <c r="P120" s="257"/>
      <c r="Q120" s="259"/>
    </row>
    <row r="121" spans="1:17" s="7" customFormat="1" ht="15.75" x14ac:dyDescent="0.25">
      <c r="A121" s="110"/>
      <c r="B121" s="36"/>
      <c r="C121" s="111"/>
      <c r="D121" s="36"/>
      <c r="E121" s="124"/>
      <c r="F121" s="114"/>
      <c r="G121" s="169"/>
      <c r="H121" s="112"/>
      <c r="I121" s="170"/>
      <c r="J121" s="133"/>
      <c r="K121" s="212"/>
      <c r="L121" s="113"/>
      <c r="M121" s="89"/>
      <c r="N121" s="207"/>
      <c r="O121" s="11"/>
      <c r="P121" s="12"/>
      <c r="Q121" s="13"/>
    </row>
    <row r="122" spans="1:17" s="7" customFormat="1" ht="15.75" x14ac:dyDescent="0.25">
      <c r="A122" s="110"/>
      <c r="B122" s="111"/>
      <c r="C122" s="111"/>
      <c r="D122" s="36"/>
      <c r="E122" s="124"/>
      <c r="F122" s="114"/>
      <c r="G122" s="169"/>
      <c r="H122" s="112"/>
      <c r="I122" s="170"/>
      <c r="J122" s="133"/>
      <c r="K122" s="133"/>
      <c r="L122" s="161"/>
      <c r="M122" s="59"/>
      <c r="N122" s="207"/>
      <c r="O122" s="11"/>
      <c r="P122" s="12"/>
      <c r="Q122" s="13"/>
    </row>
    <row r="123" spans="1:17" s="7" customFormat="1" ht="15.75" x14ac:dyDescent="0.25">
      <c r="A123" s="8"/>
      <c r="B123" s="5"/>
      <c r="C123" s="6"/>
      <c r="D123" s="36"/>
      <c r="E123" s="43"/>
      <c r="F123" s="114"/>
      <c r="G123" s="55"/>
      <c r="H123" s="112"/>
      <c r="I123" s="43"/>
      <c r="J123" s="53"/>
      <c r="K123" s="43"/>
      <c r="L123" s="43"/>
      <c r="M123" s="53"/>
      <c r="N123" s="43"/>
      <c r="O123" s="11"/>
      <c r="P123" s="12"/>
      <c r="Q123" s="13"/>
    </row>
    <row r="124" spans="1:17" s="7" customFormat="1" ht="15.75" x14ac:dyDescent="0.25">
      <c r="A124" s="8"/>
      <c r="B124" s="19" t="s">
        <v>34</v>
      </c>
      <c r="C124" s="20"/>
      <c r="D124" s="20"/>
      <c r="E124" s="59"/>
      <c r="F124" s="119"/>
      <c r="G124" s="153"/>
      <c r="H124" s="60">
        <f>SUM(H121:H123)</f>
        <v>0</v>
      </c>
      <c r="I124" s="134">
        <f>SUM(I121:I123)</f>
        <v>0</v>
      </c>
      <c r="J124" s="134">
        <f>SUM(J121:J123)</f>
        <v>0</v>
      </c>
      <c r="K124" s="134">
        <f>SUM(K121:K123)</f>
        <v>0</v>
      </c>
      <c r="L124" s="53"/>
      <c r="M124" s="56">
        <f>SUM(M121:M123)</f>
        <v>0</v>
      </c>
      <c r="N124" s="53"/>
      <c r="O124" s="14"/>
      <c r="P124" s="14"/>
      <c r="Q124" s="17"/>
    </row>
    <row r="125" spans="1:17" s="7" customFormat="1" ht="16.5" thickBot="1" x14ac:dyDescent="0.3">
      <c r="A125" s="27"/>
      <c r="B125" s="22" t="s">
        <v>22</v>
      </c>
      <c r="C125" s="23"/>
      <c r="D125" s="23"/>
      <c r="E125" s="62"/>
      <c r="F125" s="118"/>
      <c r="G125" s="171"/>
      <c r="H125" s="60">
        <f>SUM(H123:H124)</f>
        <v>0</v>
      </c>
      <c r="I125" s="134">
        <f t="shared" ref="I125:K125" si="20">SUM(I123:I124)</f>
        <v>0</v>
      </c>
      <c r="J125" s="134">
        <f t="shared" si="20"/>
        <v>0</v>
      </c>
      <c r="K125" s="134">
        <f t="shared" si="20"/>
        <v>0</v>
      </c>
      <c r="L125" s="66"/>
      <c r="M125" s="56">
        <f>SUM(M123:M124)</f>
        <v>0</v>
      </c>
      <c r="N125" s="48"/>
      <c r="O125" s="24"/>
      <c r="P125" s="24"/>
      <c r="Q125" s="25"/>
    </row>
    <row r="126" spans="1:17" s="7" customFormat="1" ht="16.5" thickBot="1" x14ac:dyDescent="0.3">
      <c r="A126" s="28"/>
      <c r="B126" s="29" t="s">
        <v>41</v>
      </c>
      <c r="C126" s="30"/>
      <c r="D126" s="30"/>
      <c r="E126" s="125"/>
      <c r="F126" s="172"/>
      <c r="G126" s="173"/>
      <c r="H126" s="70">
        <f>H73+H119+H125</f>
        <v>161.4</v>
      </c>
      <c r="I126" s="135">
        <f>I73+I119+I125</f>
        <v>21277</v>
      </c>
      <c r="J126" s="135">
        <f>J73+J119+J125</f>
        <v>17743</v>
      </c>
      <c r="K126" s="135">
        <f>K73+K119+K125</f>
        <v>5640</v>
      </c>
      <c r="L126" s="70">
        <f>L73+L119+L125</f>
        <v>141.1</v>
      </c>
      <c r="M126" s="70">
        <f>M73+M119+M125</f>
        <v>9.4999999999999982</v>
      </c>
      <c r="N126" s="71"/>
      <c r="O126" s="31"/>
      <c r="P126" s="31"/>
      <c r="Q126" s="32"/>
    </row>
    <row r="127" spans="1:17" s="7" customFormat="1" ht="15.75" x14ac:dyDescent="0.25">
      <c r="A127" s="33"/>
      <c r="B127" s="35"/>
      <c r="C127" s="33"/>
      <c r="D127" s="33"/>
      <c r="E127" s="72"/>
      <c r="F127" s="174"/>
      <c r="G127" s="175"/>
      <c r="H127" s="176"/>
      <c r="I127" s="136"/>
      <c r="J127" s="136"/>
      <c r="K127" s="136"/>
      <c r="L127" s="72"/>
      <c r="M127" s="72"/>
      <c r="N127" s="72"/>
      <c r="O127" s="16"/>
      <c r="P127" s="16"/>
      <c r="Q127" s="16"/>
    </row>
    <row r="128" spans="1:17" s="7" customFormat="1" ht="15.75" x14ac:dyDescent="0.25">
      <c r="A128" s="280" t="s">
        <v>44</v>
      </c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</row>
    <row r="129" spans="1:17" s="7" customFormat="1" ht="15.75" x14ac:dyDescent="0.25">
      <c r="A129" s="280"/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</row>
    <row r="130" spans="1:17" s="7" customFormat="1" ht="15.75" x14ac:dyDescent="0.25">
      <c r="A130" s="280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</row>
    <row r="131" spans="1:17" s="7" customFormat="1" ht="15.75" x14ac:dyDescent="0.25">
      <c r="A131" s="33"/>
      <c r="B131" s="33"/>
      <c r="C131" s="33"/>
      <c r="D131" s="33"/>
      <c r="E131" s="72"/>
      <c r="F131" s="174"/>
      <c r="G131" s="175"/>
      <c r="H131" s="176"/>
      <c r="I131" s="72"/>
      <c r="J131" s="72"/>
      <c r="K131" s="72"/>
      <c r="L131" s="72"/>
      <c r="M131" s="72"/>
      <c r="N131" s="72"/>
      <c r="O131" s="16"/>
      <c r="P131" s="16"/>
      <c r="Q131" s="16"/>
    </row>
    <row r="132" spans="1:17" s="7" customFormat="1" ht="20.25" x14ac:dyDescent="0.3">
      <c r="A132" s="33"/>
      <c r="B132" s="319" t="s">
        <v>78</v>
      </c>
      <c r="C132" s="319"/>
      <c r="D132" s="319"/>
      <c r="E132" s="319"/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16"/>
    </row>
    <row r="133" spans="1:17" x14ac:dyDescent="0.25">
      <c r="A133" s="3"/>
      <c r="B133" s="1"/>
      <c r="C133" s="1"/>
      <c r="D133" s="1"/>
      <c r="E133" s="45"/>
      <c r="F133" s="177"/>
      <c r="G133" s="178"/>
      <c r="H133" s="186"/>
      <c r="I133" s="45"/>
      <c r="J133" s="45"/>
      <c r="K133" s="45"/>
      <c r="L133" s="45"/>
      <c r="M133" s="45"/>
      <c r="N133" s="45"/>
    </row>
    <row r="134" spans="1:17" x14ac:dyDescent="0.25">
      <c r="A134" s="3"/>
      <c r="B134" s="1"/>
      <c r="C134" s="1"/>
      <c r="D134" s="1"/>
      <c r="E134" s="45"/>
      <c r="F134" s="177"/>
      <c r="G134" s="178"/>
      <c r="H134" s="186"/>
      <c r="I134" s="45"/>
      <c r="J134" s="45"/>
      <c r="K134" s="45"/>
      <c r="L134" s="45"/>
      <c r="M134" s="45"/>
      <c r="N134" s="45"/>
    </row>
    <row r="135" spans="1:17" x14ac:dyDescent="0.25">
      <c r="A135" s="3"/>
      <c r="B135" s="1"/>
      <c r="C135" s="1"/>
      <c r="D135" s="1"/>
      <c r="E135" s="45"/>
      <c r="F135" s="177"/>
      <c r="G135" s="178"/>
      <c r="H135" s="186"/>
      <c r="I135" s="45"/>
      <c r="J135" s="45"/>
      <c r="K135" s="45"/>
      <c r="L135" s="45"/>
      <c r="M135" s="45"/>
      <c r="N135" s="45"/>
    </row>
    <row r="136" spans="1:17" x14ac:dyDescent="0.25">
      <c r="A136" s="3"/>
      <c r="B136" s="1"/>
      <c r="C136" s="1"/>
      <c r="D136" s="1"/>
      <c r="E136" s="45"/>
      <c r="F136" s="177"/>
      <c r="G136" s="178"/>
      <c r="H136" s="186"/>
      <c r="I136" s="45"/>
      <c r="J136" s="213"/>
      <c r="K136" s="213"/>
      <c r="L136" s="213"/>
      <c r="M136" s="45"/>
      <c r="N136" s="45"/>
    </row>
    <row r="137" spans="1:17" x14ac:dyDescent="0.25">
      <c r="A137" s="3"/>
      <c r="B137" s="1"/>
      <c r="C137" s="1"/>
      <c r="D137" s="1"/>
      <c r="E137" s="45"/>
      <c r="F137" s="177"/>
      <c r="G137" s="178"/>
      <c r="H137" s="186"/>
      <c r="I137" s="45"/>
      <c r="J137" s="45"/>
      <c r="K137" s="45"/>
      <c r="L137" s="45"/>
      <c r="M137" s="45"/>
      <c r="N137" s="45"/>
    </row>
    <row r="138" spans="1:17" x14ac:dyDescent="0.25">
      <c r="A138" s="3"/>
      <c r="B138" s="1"/>
      <c r="C138" s="1"/>
      <c r="D138" s="1"/>
      <c r="E138" s="45"/>
      <c r="F138" s="177"/>
      <c r="G138" s="178"/>
      <c r="H138" s="186"/>
      <c r="I138" s="45"/>
      <c r="J138" s="45"/>
      <c r="K138" s="45"/>
      <c r="L138" s="45"/>
      <c r="M138" s="45"/>
      <c r="N138" s="45"/>
    </row>
    <row r="139" spans="1:17" x14ac:dyDescent="0.25">
      <c r="A139" s="3"/>
      <c r="B139" s="1"/>
      <c r="C139" s="1"/>
      <c r="D139" s="1"/>
      <c r="E139" s="45"/>
      <c r="F139" s="177"/>
      <c r="G139" s="178"/>
      <c r="H139" s="186"/>
      <c r="I139" s="45"/>
      <c r="J139" s="45"/>
      <c r="K139" s="45"/>
      <c r="L139" s="45"/>
      <c r="M139" s="45"/>
      <c r="N139" s="45"/>
    </row>
    <row r="140" spans="1:17" x14ac:dyDescent="0.25">
      <c r="A140" s="3"/>
      <c r="B140" s="1"/>
      <c r="C140" s="1"/>
      <c r="D140" s="1"/>
      <c r="E140" s="45"/>
      <c r="F140" s="177"/>
      <c r="G140" s="178"/>
      <c r="H140" s="186"/>
      <c r="I140" s="45"/>
      <c r="J140" s="45"/>
      <c r="K140" s="45"/>
      <c r="L140" s="45"/>
      <c r="M140" s="45"/>
      <c r="N140" s="45"/>
    </row>
    <row r="141" spans="1:17" x14ac:dyDescent="0.25">
      <c r="A141" s="3"/>
      <c r="B141" s="1"/>
      <c r="C141" s="1"/>
      <c r="D141" s="1"/>
      <c r="E141" s="45"/>
      <c r="F141" s="177"/>
      <c r="G141" s="178"/>
      <c r="H141" s="186"/>
      <c r="I141" s="45"/>
      <c r="J141" s="45"/>
      <c r="K141" s="45"/>
      <c r="L141" s="45"/>
      <c r="M141" s="45"/>
      <c r="N141" s="45"/>
    </row>
    <row r="142" spans="1:17" x14ac:dyDescent="0.25">
      <c r="A142" s="3"/>
      <c r="B142" s="1"/>
      <c r="C142" s="1"/>
      <c r="D142" s="1"/>
      <c r="E142" s="45"/>
      <c r="F142" s="177"/>
      <c r="G142" s="178"/>
      <c r="H142" s="186"/>
      <c r="I142" s="45"/>
      <c r="J142" s="45"/>
      <c r="K142" s="45"/>
      <c r="L142" s="45"/>
      <c r="M142" s="45"/>
      <c r="N142" s="45"/>
    </row>
    <row r="143" spans="1:17" x14ac:dyDescent="0.25">
      <c r="A143" s="3"/>
      <c r="B143" s="1"/>
      <c r="C143" s="1"/>
      <c r="D143" s="1"/>
      <c r="E143" s="45"/>
      <c r="F143" s="177"/>
      <c r="G143" s="178"/>
      <c r="H143" s="186"/>
      <c r="I143" s="45"/>
      <c r="J143" s="45"/>
      <c r="K143" s="45"/>
      <c r="L143" s="45"/>
      <c r="M143" s="45"/>
      <c r="N143" s="45"/>
    </row>
    <row r="144" spans="1:17" x14ac:dyDescent="0.25">
      <c r="A144" s="3"/>
      <c r="B144" s="1"/>
      <c r="C144" s="1"/>
      <c r="D144" s="1"/>
      <c r="E144" s="45"/>
      <c r="F144" s="177"/>
      <c r="G144" s="178"/>
      <c r="H144" s="186"/>
      <c r="I144" s="45"/>
      <c r="J144" s="45"/>
      <c r="K144" s="45"/>
      <c r="L144" s="45"/>
      <c r="M144" s="45"/>
      <c r="N144" s="45"/>
    </row>
    <row r="145" spans="1:14" x14ac:dyDescent="0.25">
      <c r="A145" s="3"/>
      <c r="B145" s="1"/>
      <c r="C145" s="1"/>
      <c r="D145" s="1"/>
      <c r="E145" s="45"/>
      <c r="F145" s="177"/>
      <c r="G145" s="178"/>
      <c r="H145" s="186"/>
      <c r="I145" s="45"/>
      <c r="J145" s="45"/>
      <c r="K145" s="45"/>
      <c r="L145" s="45"/>
      <c r="M145" s="45"/>
      <c r="N145" s="45"/>
    </row>
    <row r="146" spans="1:14" x14ac:dyDescent="0.25">
      <c r="A146" s="3"/>
      <c r="B146" s="1"/>
      <c r="C146" s="1"/>
      <c r="D146" s="1"/>
      <c r="E146" s="45"/>
      <c r="F146" s="177"/>
      <c r="G146" s="178"/>
      <c r="H146" s="186"/>
      <c r="I146" s="45"/>
      <c r="J146" s="45"/>
      <c r="K146" s="45"/>
      <c r="L146" s="45"/>
      <c r="M146" s="45"/>
      <c r="N146" s="45"/>
    </row>
    <row r="147" spans="1:14" x14ac:dyDescent="0.25">
      <c r="A147" s="3"/>
      <c r="B147" s="1"/>
      <c r="C147" s="1"/>
      <c r="D147" s="1"/>
      <c r="E147" s="45"/>
      <c r="F147" s="177"/>
      <c r="G147" s="178"/>
      <c r="H147" s="186"/>
      <c r="I147" s="45"/>
      <c r="J147" s="45"/>
      <c r="K147" s="45"/>
      <c r="L147" s="45"/>
      <c r="M147" s="45"/>
      <c r="N147" s="45"/>
    </row>
    <row r="148" spans="1:14" x14ac:dyDescent="0.25">
      <c r="A148" s="3"/>
      <c r="B148" s="1"/>
      <c r="C148" s="1"/>
      <c r="D148" s="1"/>
      <c r="E148" s="45"/>
      <c r="F148" s="177"/>
      <c r="G148" s="178"/>
      <c r="H148" s="186"/>
      <c r="I148" s="45"/>
      <c r="J148" s="45"/>
      <c r="K148" s="45"/>
      <c r="L148" s="45"/>
      <c r="M148" s="45"/>
      <c r="N148" s="45"/>
    </row>
    <row r="149" spans="1:14" x14ac:dyDescent="0.25">
      <c r="A149" s="3"/>
      <c r="B149" s="1"/>
      <c r="C149" s="1"/>
      <c r="D149" s="1"/>
      <c r="E149" s="45"/>
      <c r="F149" s="177"/>
      <c r="G149" s="178"/>
      <c r="H149" s="186"/>
      <c r="I149" s="45"/>
      <c r="J149" s="45"/>
      <c r="K149" s="45"/>
      <c r="L149" s="45"/>
      <c r="M149" s="45"/>
      <c r="N149" s="45"/>
    </row>
    <row r="150" spans="1:14" x14ac:dyDescent="0.25">
      <c r="A150" s="3"/>
      <c r="B150" s="1"/>
      <c r="C150" s="1"/>
      <c r="D150" s="1"/>
      <c r="E150" s="45"/>
      <c r="F150" s="177"/>
      <c r="G150" s="178"/>
      <c r="H150" s="186"/>
      <c r="I150" s="45"/>
      <c r="J150" s="45"/>
      <c r="K150" s="45"/>
      <c r="L150" s="45"/>
      <c r="M150" s="45"/>
      <c r="N150" s="45"/>
    </row>
    <row r="151" spans="1:14" x14ac:dyDescent="0.25">
      <c r="A151" s="3"/>
      <c r="B151" s="1"/>
      <c r="C151" s="1"/>
      <c r="D151" s="1"/>
      <c r="E151" s="45"/>
      <c r="F151" s="177"/>
      <c r="G151" s="178"/>
      <c r="H151" s="186"/>
      <c r="I151" s="45"/>
      <c r="J151" s="45"/>
      <c r="K151" s="45"/>
      <c r="L151" s="45"/>
      <c r="M151" s="45"/>
      <c r="N151" s="45"/>
    </row>
    <row r="152" spans="1:14" x14ac:dyDescent="0.25">
      <c r="A152" s="3"/>
      <c r="B152" s="1"/>
      <c r="C152" s="1"/>
      <c r="D152" s="1"/>
      <c r="E152" s="45"/>
      <c r="F152" s="177"/>
      <c r="G152" s="178"/>
      <c r="H152" s="186"/>
      <c r="I152" s="45"/>
      <c r="J152" s="45"/>
      <c r="K152" s="45"/>
      <c r="L152" s="45"/>
      <c r="M152" s="45"/>
      <c r="N152" s="45"/>
    </row>
    <row r="153" spans="1:14" x14ac:dyDescent="0.25">
      <c r="A153" s="3"/>
      <c r="B153" s="1"/>
      <c r="C153" s="1"/>
      <c r="D153" s="1"/>
      <c r="E153" s="45"/>
      <c r="F153" s="177"/>
      <c r="G153" s="178"/>
      <c r="H153" s="186"/>
      <c r="I153" s="45"/>
      <c r="J153" s="45"/>
      <c r="K153" s="45"/>
      <c r="L153" s="45"/>
      <c r="M153" s="45"/>
      <c r="N153" s="45"/>
    </row>
    <row r="154" spans="1:14" x14ac:dyDescent="0.25">
      <c r="A154" s="3"/>
      <c r="B154" s="1"/>
      <c r="C154" s="1"/>
      <c r="D154" s="1"/>
      <c r="E154" s="45"/>
      <c r="F154" s="177"/>
      <c r="G154" s="178"/>
      <c r="H154" s="186"/>
      <c r="I154" s="45"/>
      <c r="J154" s="45"/>
      <c r="K154" s="45"/>
      <c r="L154" s="45"/>
      <c r="M154" s="45"/>
      <c r="N154" s="45"/>
    </row>
    <row r="155" spans="1:14" x14ac:dyDescent="0.25">
      <c r="A155" s="3"/>
      <c r="B155" s="1"/>
      <c r="C155" s="1"/>
      <c r="D155" s="1"/>
      <c r="E155" s="45"/>
      <c r="F155" s="177"/>
      <c r="G155" s="178"/>
      <c r="H155" s="186"/>
      <c r="I155" s="45"/>
      <c r="J155" s="45"/>
      <c r="K155" s="45"/>
      <c r="L155" s="45"/>
      <c r="M155" s="45"/>
      <c r="N155" s="45"/>
    </row>
    <row r="156" spans="1:14" x14ac:dyDescent="0.25">
      <c r="A156" s="3"/>
      <c r="B156" s="1"/>
      <c r="C156" s="1"/>
      <c r="D156" s="1"/>
      <c r="E156" s="45"/>
      <c r="F156" s="177"/>
      <c r="G156" s="178"/>
      <c r="H156" s="186"/>
      <c r="I156" s="45"/>
      <c r="J156" s="45"/>
      <c r="K156" s="45"/>
      <c r="L156" s="45"/>
      <c r="M156" s="45"/>
      <c r="N156" s="45"/>
    </row>
    <row r="157" spans="1:14" x14ac:dyDescent="0.25">
      <c r="A157" s="3"/>
      <c r="B157" s="1"/>
      <c r="C157" s="1"/>
      <c r="D157" s="1"/>
      <c r="E157" s="45"/>
      <c r="F157" s="177"/>
      <c r="G157" s="178"/>
      <c r="H157" s="186"/>
      <c r="I157" s="45"/>
      <c r="J157" s="45"/>
      <c r="K157" s="45"/>
      <c r="L157" s="45"/>
      <c r="M157" s="45"/>
      <c r="N157" s="45"/>
    </row>
    <row r="158" spans="1:14" x14ac:dyDescent="0.25">
      <c r="A158" s="3"/>
      <c r="B158" s="1"/>
      <c r="C158" s="1"/>
      <c r="D158" s="1"/>
      <c r="E158" s="45"/>
      <c r="F158" s="177"/>
      <c r="G158" s="178"/>
      <c r="H158" s="186"/>
      <c r="I158" s="45"/>
      <c r="J158" s="45"/>
      <c r="K158" s="45"/>
      <c r="L158" s="45"/>
      <c r="M158" s="45"/>
      <c r="N158" s="45"/>
    </row>
    <row r="159" spans="1:14" x14ac:dyDescent="0.25">
      <c r="A159" s="3"/>
      <c r="B159" s="1"/>
      <c r="C159" s="1"/>
      <c r="D159" s="1"/>
      <c r="E159" s="45"/>
      <c r="F159" s="177"/>
      <c r="G159" s="178"/>
      <c r="H159" s="186"/>
      <c r="I159" s="45"/>
      <c r="J159" s="45"/>
      <c r="K159" s="45"/>
      <c r="L159" s="45"/>
      <c r="M159" s="45"/>
      <c r="N159" s="45"/>
    </row>
    <row r="160" spans="1:14" x14ac:dyDescent="0.25">
      <c r="A160" s="3"/>
      <c r="B160" s="1"/>
      <c r="C160" s="1"/>
      <c r="D160" s="1"/>
      <c r="E160" s="45"/>
      <c r="F160" s="177"/>
      <c r="G160" s="178"/>
      <c r="H160" s="186"/>
      <c r="I160" s="45"/>
      <c r="J160" s="45"/>
      <c r="K160" s="45"/>
      <c r="L160" s="45"/>
      <c r="M160" s="45"/>
      <c r="N160" s="45"/>
    </row>
    <row r="161" spans="1:14" x14ac:dyDescent="0.25">
      <c r="A161" s="3"/>
      <c r="B161" s="1"/>
      <c r="C161" s="1"/>
      <c r="D161" s="1"/>
      <c r="E161" s="45"/>
      <c r="F161" s="177"/>
      <c r="G161" s="178"/>
      <c r="H161" s="186"/>
      <c r="I161" s="45"/>
      <c r="J161" s="45"/>
      <c r="K161" s="45"/>
      <c r="L161" s="45"/>
      <c r="M161" s="45"/>
      <c r="N161" s="45"/>
    </row>
    <row r="162" spans="1:14" x14ac:dyDescent="0.25">
      <c r="A162" s="3"/>
      <c r="B162" s="1"/>
      <c r="C162" s="1"/>
      <c r="D162" s="1"/>
      <c r="E162" s="45"/>
      <c r="F162" s="177"/>
      <c r="G162" s="178"/>
      <c r="H162" s="186"/>
      <c r="I162" s="45"/>
      <c r="J162" s="45"/>
      <c r="K162" s="45"/>
      <c r="L162" s="45"/>
      <c r="M162" s="45"/>
      <c r="N162" s="45"/>
    </row>
    <row r="163" spans="1:14" x14ac:dyDescent="0.25">
      <c r="A163" s="3"/>
      <c r="B163" s="1"/>
      <c r="C163" s="1"/>
      <c r="D163" s="1"/>
      <c r="E163" s="45"/>
      <c r="F163" s="177"/>
      <c r="G163" s="178"/>
      <c r="H163" s="186"/>
      <c r="I163" s="45"/>
      <c r="J163" s="45"/>
      <c r="K163" s="45"/>
      <c r="L163" s="45"/>
      <c r="M163" s="45"/>
      <c r="N163" s="45"/>
    </row>
    <row r="164" spans="1:14" x14ac:dyDescent="0.25">
      <c r="A164" s="3"/>
      <c r="B164" s="1"/>
      <c r="C164" s="1"/>
      <c r="D164" s="1"/>
      <c r="E164" s="45"/>
      <c r="F164" s="177"/>
      <c r="G164" s="178"/>
      <c r="H164" s="186"/>
      <c r="I164" s="45"/>
      <c r="J164" s="45"/>
      <c r="K164" s="45"/>
      <c r="L164" s="45"/>
      <c r="M164" s="45"/>
      <c r="N164" s="45"/>
    </row>
    <row r="165" spans="1:14" x14ac:dyDescent="0.25">
      <c r="A165" s="3"/>
      <c r="B165" s="1"/>
      <c r="C165" s="1"/>
      <c r="D165" s="1"/>
      <c r="E165" s="45"/>
      <c r="F165" s="177"/>
      <c r="G165" s="178"/>
      <c r="H165" s="186"/>
      <c r="I165" s="45"/>
      <c r="J165" s="45"/>
      <c r="K165" s="45"/>
      <c r="L165" s="45"/>
      <c r="M165" s="45"/>
      <c r="N165" s="45"/>
    </row>
    <row r="166" spans="1:14" x14ac:dyDescent="0.25">
      <c r="A166" s="3"/>
      <c r="B166" s="1"/>
      <c r="C166" s="1"/>
      <c r="D166" s="1"/>
      <c r="E166" s="45"/>
      <c r="F166" s="177"/>
      <c r="G166" s="178"/>
      <c r="H166" s="186"/>
      <c r="I166" s="45"/>
      <c r="J166" s="45"/>
      <c r="K166" s="45"/>
      <c r="L166" s="45"/>
      <c r="M166" s="45"/>
      <c r="N166" s="45"/>
    </row>
    <row r="167" spans="1:14" x14ac:dyDescent="0.25">
      <c r="A167" s="3"/>
      <c r="B167" s="1"/>
      <c r="C167" s="1"/>
      <c r="D167" s="1"/>
      <c r="E167" s="45"/>
      <c r="F167" s="177"/>
      <c r="G167" s="178"/>
      <c r="H167" s="186"/>
      <c r="I167" s="45"/>
      <c r="J167" s="45"/>
      <c r="K167" s="45"/>
      <c r="L167" s="45"/>
      <c r="M167" s="45"/>
      <c r="N167" s="45"/>
    </row>
    <row r="168" spans="1:14" x14ac:dyDescent="0.25">
      <c r="A168" s="3"/>
      <c r="B168" s="1"/>
      <c r="C168" s="1"/>
      <c r="D168" s="1"/>
      <c r="E168" s="45"/>
      <c r="F168" s="177"/>
      <c r="G168" s="178"/>
      <c r="H168" s="186"/>
      <c r="I168" s="45"/>
      <c r="J168" s="45"/>
      <c r="K168" s="45"/>
      <c r="L168" s="45"/>
      <c r="M168" s="45"/>
      <c r="N168" s="45"/>
    </row>
    <row r="169" spans="1:14" x14ac:dyDescent="0.25">
      <c r="A169" s="3"/>
      <c r="B169" s="1"/>
      <c r="C169" s="1"/>
      <c r="D169" s="1"/>
      <c r="E169" s="45"/>
      <c r="F169" s="177"/>
      <c r="G169" s="178"/>
      <c r="H169" s="186"/>
      <c r="I169" s="45"/>
      <c r="J169" s="45"/>
      <c r="K169" s="45"/>
      <c r="L169" s="45"/>
      <c r="M169" s="45"/>
      <c r="N169" s="45"/>
    </row>
    <row r="170" spans="1:14" x14ac:dyDescent="0.25">
      <c r="A170" s="3"/>
      <c r="B170" s="1"/>
      <c r="C170" s="1"/>
      <c r="D170" s="1"/>
      <c r="E170" s="45"/>
      <c r="F170" s="177"/>
      <c r="G170" s="178"/>
      <c r="H170" s="186"/>
      <c r="I170" s="45"/>
      <c r="J170" s="45"/>
      <c r="K170" s="45"/>
      <c r="L170" s="45"/>
      <c r="M170" s="45"/>
      <c r="N170" s="45"/>
    </row>
    <row r="171" spans="1:14" x14ac:dyDescent="0.25">
      <c r="A171" s="3"/>
      <c r="B171" s="1"/>
      <c r="C171" s="1"/>
      <c r="D171" s="1"/>
      <c r="E171" s="45"/>
      <c r="F171" s="177"/>
      <c r="G171" s="178"/>
      <c r="H171" s="186"/>
      <c r="I171" s="45"/>
      <c r="J171" s="45"/>
      <c r="K171" s="45"/>
      <c r="L171" s="45"/>
      <c r="M171" s="45"/>
      <c r="N171" s="45"/>
    </row>
    <row r="172" spans="1:14" x14ac:dyDescent="0.25">
      <c r="A172" s="3"/>
      <c r="B172" s="1"/>
      <c r="C172" s="1"/>
      <c r="D172" s="1"/>
      <c r="E172" s="45"/>
      <c r="F172" s="177"/>
      <c r="G172" s="178"/>
      <c r="H172" s="186"/>
      <c r="I172" s="45"/>
      <c r="J172" s="45"/>
      <c r="K172" s="45"/>
      <c r="L172" s="45"/>
      <c r="M172" s="45"/>
      <c r="N172" s="45"/>
    </row>
    <row r="173" spans="1:14" x14ac:dyDescent="0.25">
      <c r="A173" s="3"/>
      <c r="B173" s="1"/>
      <c r="C173" s="1"/>
      <c r="D173" s="1"/>
      <c r="E173" s="45"/>
      <c r="F173" s="177"/>
      <c r="G173" s="178"/>
      <c r="H173" s="186"/>
      <c r="I173" s="45"/>
      <c r="J173" s="45"/>
      <c r="K173" s="45"/>
      <c r="L173" s="45"/>
      <c r="M173" s="45"/>
      <c r="N173" s="45"/>
    </row>
    <row r="174" spans="1:14" x14ac:dyDescent="0.25">
      <c r="A174" s="3"/>
      <c r="B174" s="1"/>
      <c r="C174" s="1"/>
      <c r="D174" s="1"/>
      <c r="E174" s="45"/>
      <c r="F174" s="177"/>
      <c r="G174" s="178"/>
      <c r="H174" s="186"/>
      <c r="I174" s="45"/>
      <c r="J174" s="45"/>
      <c r="K174" s="45"/>
      <c r="L174" s="45"/>
      <c r="M174" s="45"/>
      <c r="N174" s="45"/>
    </row>
    <row r="175" spans="1:14" x14ac:dyDescent="0.25">
      <c r="A175" s="3"/>
      <c r="B175" s="1"/>
      <c r="C175" s="1"/>
      <c r="D175" s="1"/>
      <c r="E175" s="45"/>
      <c r="F175" s="177"/>
      <c r="G175" s="178"/>
      <c r="H175" s="186"/>
      <c r="I175" s="45"/>
      <c r="J175" s="45"/>
      <c r="K175" s="45"/>
      <c r="L175" s="45"/>
      <c r="M175" s="45"/>
      <c r="N175" s="45"/>
    </row>
    <row r="176" spans="1:14" x14ac:dyDescent="0.25">
      <c r="A176" s="3"/>
      <c r="B176" s="1"/>
      <c r="C176" s="1"/>
      <c r="D176" s="1"/>
      <c r="E176" s="45"/>
      <c r="F176" s="177"/>
      <c r="G176" s="178"/>
      <c r="H176" s="186"/>
      <c r="I176" s="45"/>
      <c r="J176" s="45"/>
      <c r="K176" s="45"/>
      <c r="L176" s="45"/>
      <c r="M176" s="45"/>
      <c r="N176" s="45"/>
    </row>
    <row r="177" spans="1:14" x14ac:dyDescent="0.25">
      <c r="A177" s="3"/>
      <c r="B177" s="1"/>
      <c r="C177" s="1"/>
      <c r="D177" s="1"/>
      <c r="E177" s="45"/>
      <c r="F177" s="177"/>
      <c r="G177" s="178"/>
      <c r="H177" s="186"/>
      <c r="I177" s="45"/>
      <c r="J177" s="45"/>
      <c r="K177" s="45"/>
      <c r="L177" s="45"/>
      <c r="M177" s="45"/>
      <c r="N177" s="45"/>
    </row>
    <row r="178" spans="1:14" x14ac:dyDescent="0.25">
      <c r="A178" s="3"/>
      <c r="B178" s="1"/>
      <c r="C178" s="1"/>
      <c r="D178" s="1"/>
      <c r="E178" s="45"/>
      <c r="F178" s="177"/>
      <c r="G178" s="178"/>
      <c r="H178" s="186"/>
      <c r="I178" s="45"/>
      <c r="J178" s="45"/>
      <c r="K178" s="45"/>
      <c r="L178" s="45"/>
      <c r="M178" s="45"/>
      <c r="N178" s="45"/>
    </row>
    <row r="179" spans="1:14" x14ac:dyDescent="0.25">
      <c r="A179" s="3"/>
      <c r="B179" s="1"/>
      <c r="C179" s="1"/>
      <c r="D179" s="1"/>
      <c r="E179" s="45"/>
      <c r="F179" s="177"/>
      <c r="G179" s="178"/>
      <c r="H179" s="186"/>
      <c r="I179" s="45"/>
      <c r="J179" s="45"/>
      <c r="K179" s="45"/>
      <c r="L179" s="45"/>
      <c r="M179" s="45"/>
      <c r="N179" s="45"/>
    </row>
    <row r="180" spans="1:14" x14ac:dyDescent="0.25">
      <c r="A180" s="3"/>
      <c r="B180" s="1"/>
      <c r="C180" s="1"/>
      <c r="D180" s="1"/>
      <c r="E180" s="45"/>
      <c r="F180" s="177"/>
      <c r="G180" s="178"/>
      <c r="H180" s="186"/>
      <c r="I180" s="45"/>
      <c r="J180" s="45"/>
      <c r="K180" s="45"/>
      <c r="L180" s="45"/>
      <c r="M180" s="45"/>
      <c r="N180" s="45"/>
    </row>
    <row r="181" spans="1:14" x14ac:dyDescent="0.25">
      <c r="A181" s="3"/>
      <c r="B181" s="1"/>
      <c r="C181" s="1"/>
      <c r="D181" s="1"/>
      <c r="E181" s="45"/>
      <c r="F181" s="177"/>
      <c r="G181" s="178"/>
      <c r="H181" s="186"/>
      <c r="I181" s="45"/>
      <c r="J181" s="45"/>
      <c r="K181" s="45"/>
      <c r="L181" s="45"/>
      <c r="M181" s="45"/>
      <c r="N181" s="45"/>
    </row>
    <row r="182" spans="1:14" x14ac:dyDescent="0.25">
      <c r="A182" s="3"/>
      <c r="B182" s="1"/>
      <c r="C182" s="1"/>
      <c r="D182" s="1"/>
      <c r="E182" s="45"/>
      <c r="F182" s="177"/>
      <c r="G182" s="178"/>
      <c r="H182" s="186"/>
      <c r="I182" s="45"/>
      <c r="J182" s="45"/>
      <c r="K182" s="45"/>
      <c r="L182" s="45"/>
      <c r="M182" s="45"/>
      <c r="N182" s="45"/>
    </row>
    <row r="183" spans="1:14" x14ac:dyDescent="0.25">
      <c r="A183" s="3"/>
      <c r="B183" s="1"/>
      <c r="C183" s="1"/>
      <c r="D183" s="1"/>
      <c r="E183" s="45"/>
      <c r="F183" s="177"/>
      <c r="G183" s="178"/>
      <c r="H183" s="186"/>
      <c r="I183" s="45"/>
      <c r="J183" s="45"/>
      <c r="K183" s="45"/>
      <c r="L183" s="45"/>
      <c r="M183" s="45"/>
      <c r="N183" s="45"/>
    </row>
    <row r="184" spans="1:14" x14ac:dyDescent="0.25">
      <c r="A184" s="3"/>
      <c r="B184" s="1"/>
      <c r="C184" s="1"/>
      <c r="D184" s="1"/>
      <c r="E184" s="45"/>
      <c r="F184" s="177"/>
      <c r="G184" s="178"/>
      <c r="H184" s="186"/>
      <c r="I184" s="45"/>
      <c r="J184" s="45"/>
      <c r="K184" s="45"/>
      <c r="L184" s="45"/>
      <c r="M184" s="45"/>
      <c r="N184" s="45"/>
    </row>
    <row r="185" spans="1:14" x14ac:dyDescent="0.25">
      <c r="A185" s="3"/>
      <c r="B185" s="1"/>
      <c r="C185" s="1"/>
      <c r="D185" s="1"/>
      <c r="E185" s="45"/>
      <c r="F185" s="177"/>
      <c r="G185" s="178"/>
      <c r="H185" s="186"/>
      <c r="I185" s="45"/>
      <c r="J185" s="45"/>
      <c r="K185" s="45"/>
      <c r="L185" s="45"/>
      <c r="M185" s="45"/>
      <c r="N185" s="45"/>
    </row>
    <row r="186" spans="1:14" x14ac:dyDescent="0.25">
      <c r="A186" s="3"/>
      <c r="B186" s="1"/>
      <c r="C186" s="1"/>
      <c r="D186" s="1"/>
      <c r="E186" s="45"/>
      <c r="F186" s="177"/>
      <c r="G186" s="178"/>
      <c r="H186" s="186"/>
      <c r="I186" s="45"/>
      <c r="J186" s="45"/>
      <c r="K186" s="45"/>
      <c r="L186" s="45"/>
      <c r="M186" s="45"/>
      <c r="N186" s="45"/>
    </row>
    <row r="187" spans="1:14" x14ac:dyDescent="0.25">
      <c r="A187" s="3"/>
      <c r="B187" s="1"/>
      <c r="C187" s="1"/>
      <c r="D187" s="1"/>
      <c r="E187" s="45"/>
      <c r="F187" s="177"/>
      <c r="G187" s="178"/>
      <c r="H187" s="186"/>
      <c r="I187" s="45"/>
      <c r="J187" s="45"/>
      <c r="K187" s="45"/>
      <c r="L187" s="45"/>
      <c r="M187" s="45"/>
      <c r="N187" s="45"/>
    </row>
    <row r="188" spans="1:14" x14ac:dyDescent="0.25">
      <c r="A188" s="3"/>
      <c r="B188" s="1"/>
      <c r="C188" s="1"/>
      <c r="D188" s="1"/>
      <c r="E188" s="45"/>
      <c r="F188" s="177"/>
      <c r="G188" s="178"/>
      <c r="H188" s="186"/>
      <c r="I188" s="45"/>
      <c r="J188" s="45"/>
      <c r="K188" s="45"/>
      <c r="L188" s="45"/>
      <c r="M188" s="45"/>
      <c r="N188" s="45"/>
    </row>
    <row r="189" spans="1:14" x14ac:dyDescent="0.25">
      <c r="A189" s="3"/>
      <c r="B189" s="1"/>
      <c r="C189" s="1"/>
      <c r="D189" s="1"/>
      <c r="E189" s="45"/>
      <c r="F189" s="177"/>
      <c r="G189" s="178"/>
      <c r="H189" s="186"/>
      <c r="I189" s="45"/>
      <c r="J189" s="45"/>
      <c r="K189" s="45"/>
      <c r="L189" s="45"/>
      <c r="M189" s="45"/>
      <c r="N189" s="45"/>
    </row>
    <row r="190" spans="1:14" x14ac:dyDescent="0.25">
      <c r="A190" s="3"/>
      <c r="B190" s="1"/>
      <c r="C190" s="1"/>
      <c r="D190" s="1"/>
      <c r="E190" s="45"/>
      <c r="F190" s="177"/>
      <c r="G190" s="178"/>
      <c r="H190" s="186"/>
      <c r="I190" s="45"/>
      <c r="J190" s="45"/>
      <c r="K190" s="45"/>
      <c r="L190" s="45"/>
      <c r="M190" s="45"/>
      <c r="N190" s="45"/>
    </row>
    <row r="191" spans="1:14" x14ac:dyDescent="0.25">
      <c r="A191" s="3"/>
      <c r="B191" s="1"/>
      <c r="C191" s="1"/>
      <c r="D191" s="1"/>
      <c r="E191" s="45"/>
      <c r="F191" s="177"/>
      <c r="G191" s="178"/>
      <c r="H191" s="186"/>
      <c r="I191" s="45"/>
      <c r="J191" s="45"/>
      <c r="K191" s="45"/>
      <c r="L191" s="45"/>
      <c r="M191" s="45"/>
      <c r="N191" s="45"/>
    </row>
    <row r="192" spans="1:14" x14ac:dyDescent="0.25">
      <c r="A192" s="3"/>
      <c r="B192" s="1"/>
      <c r="C192" s="1"/>
      <c r="D192" s="1"/>
      <c r="E192" s="45"/>
      <c r="F192" s="177"/>
      <c r="G192" s="178"/>
      <c r="H192" s="186"/>
      <c r="I192" s="45"/>
      <c r="J192" s="45"/>
      <c r="K192" s="45"/>
      <c r="L192" s="45"/>
      <c r="M192" s="45"/>
      <c r="N192" s="45"/>
    </row>
    <row r="193" spans="1:14" x14ac:dyDescent="0.25">
      <c r="A193" s="3"/>
      <c r="B193" s="1"/>
      <c r="C193" s="1"/>
      <c r="D193" s="1"/>
      <c r="E193" s="45"/>
      <c r="F193" s="177"/>
      <c r="G193" s="178"/>
      <c r="H193" s="186"/>
      <c r="I193" s="45"/>
      <c r="J193" s="45"/>
      <c r="K193" s="45"/>
      <c r="L193" s="45"/>
      <c r="M193" s="45"/>
      <c r="N193" s="45"/>
    </row>
  </sheetData>
  <autoFilter ref="A13:Q175">
    <filterColumn colId="8" showButton="0"/>
    <filterColumn colId="11" showButton="0"/>
  </autoFilter>
  <mergeCells count="59">
    <mergeCell ref="B132:P132"/>
    <mergeCell ref="B29:D29"/>
    <mergeCell ref="B28:D28"/>
    <mergeCell ref="A74:Q74"/>
    <mergeCell ref="B114:C114"/>
    <mergeCell ref="B103:C103"/>
    <mergeCell ref="B105:C105"/>
    <mergeCell ref="B106:C106"/>
    <mergeCell ref="B107:C107"/>
    <mergeCell ref="B108:C108"/>
    <mergeCell ref="B73:E73"/>
    <mergeCell ref="B67:E67"/>
    <mergeCell ref="A5:Q5"/>
    <mergeCell ref="A13:A14"/>
    <mergeCell ref="B13:B14"/>
    <mergeCell ref="C13:C14"/>
    <mergeCell ref="D13:D14"/>
    <mergeCell ref="E13:E14"/>
    <mergeCell ref="F13:F14"/>
    <mergeCell ref="L13:M13"/>
    <mergeCell ref="G13:G14"/>
    <mergeCell ref="H13:H14"/>
    <mergeCell ref="A7:F7"/>
    <mergeCell ref="A9:C9"/>
    <mergeCell ref="D9:O9"/>
    <mergeCell ref="A128:Q130"/>
    <mergeCell ref="N13:N14"/>
    <mergeCell ref="O13:O14"/>
    <mergeCell ref="P13:P14"/>
    <mergeCell ref="Q13:Q14"/>
    <mergeCell ref="A30:Q30"/>
    <mergeCell ref="A85:Q85"/>
    <mergeCell ref="B102:C102"/>
    <mergeCell ref="B115:C115"/>
    <mergeCell ref="B116:C116"/>
    <mergeCell ref="B117:C117"/>
    <mergeCell ref="B118:C118"/>
    <mergeCell ref="B109:C109"/>
    <mergeCell ref="B110:C110"/>
    <mergeCell ref="B68:E68"/>
    <mergeCell ref="B69:E69"/>
    <mergeCell ref="A15:Q15"/>
    <mergeCell ref="B71:E71"/>
    <mergeCell ref="B104:C104"/>
    <mergeCell ref="B84:D84"/>
    <mergeCell ref="A11:D11"/>
    <mergeCell ref="I13:K13"/>
    <mergeCell ref="B70:E70"/>
    <mergeCell ref="B26:D26"/>
    <mergeCell ref="B27:D27"/>
    <mergeCell ref="B81:E81"/>
    <mergeCell ref="B82:E82"/>
    <mergeCell ref="A120:Q120"/>
    <mergeCell ref="B111:C111"/>
    <mergeCell ref="B112:C112"/>
    <mergeCell ref="B113:C113"/>
    <mergeCell ref="B72:E72"/>
    <mergeCell ref="B83:E83"/>
    <mergeCell ref="B119:F119"/>
  </mergeCells>
  <pageMargins left="0.70866141732283472" right="0.70866141732283472" top="0.21" bottom="0.24" header="0.2" footer="0.2"/>
  <pageSetup paperSize="9" scale="61" orientation="landscape" verticalDpi="0" r:id="rId1"/>
  <colBreaks count="1" manualBreakCount="1">
    <brk id="17" max="1048575" man="1"/>
  </colBreaks>
  <ignoredErrors>
    <ignoredError sqref="G17 F75:G75 F76:G76 F77:F79 F31:G34 F35:G37 F38:G43 F44:G47 F48 F49:G50 F51:G51 F52:G52 F53:G57 F58 F59:G59 F60:F64 F86:G86 F87:G89 F90:G90 F91 F92:G92 F93:G93 F94:G94 F95:G96 F97 F98:G98 F99:G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:H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Lisovuj_Noyt</cp:lastModifiedBy>
  <cp:lastPrinted>2019-01-28T14:44:03Z</cp:lastPrinted>
  <dcterms:created xsi:type="dcterms:W3CDTF">2016-01-11T08:08:01Z</dcterms:created>
  <dcterms:modified xsi:type="dcterms:W3CDTF">2019-01-31T13:12:27Z</dcterms:modified>
</cp:coreProperties>
</file>